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autoCompressPictures="0"/>
  <mc:AlternateContent xmlns:mc="http://schemas.openxmlformats.org/markup-compatibility/2006">
    <mc:Choice Requires="x15">
      <x15ac:absPath xmlns:x15ac="http://schemas.microsoft.com/office/spreadsheetml/2010/11/ac" url="https://fleetforum1.sharepoint.com/sites/files/Shared Documents/Solutions &amp; Tools/Delivery/Fleet Management Standards/Humanitarian Fleet Management Standards/2021 update/"/>
    </mc:Choice>
  </mc:AlternateContent>
  <xr:revisionPtr revIDLastSave="379" documentId="13_ncr:1_{AC1A9D0A-7124-8842-80F7-5DEC88901762}" xr6:coauthVersionLast="47" xr6:coauthVersionMax="47" xr10:uidLastSave="{43C77803-3A61-A040-B373-B8408A20D86B}"/>
  <bookViews>
    <workbookView xWindow="0" yWindow="500" windowWidth="28800" windowHeight="16280" activeTab="5" xr2:uid="{00000000-000D-0000-FFFF-FFFF00000000}"/>
  </bookViews>
  <sheets>
    <sheet name="Introduction FM Standards" sheetId="13" r:id="rId1"/>
    <sheet name="Basic " sheetId="20" r:id="rId2"/>
    <sheet name="Advanced" sheetId="21" r:id="rId3"/>
    <sheet name="Professional" sheetId="22" r:id="rId4"/>
    <sheet name="Self Assessment Score Sheet" sheetId="15" r:id="rId5"/>
    <sheet name="Gap analysis graphs" sheetId="2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4" i="23" l="1"/>
  <c r="G14" i="23"/>
  <c r="F15" i="23"/>
  <c r="G15" i="23"/>
  <c r="G13" i="23"/>
  <c r="F13" i="23"/>
  <c r="C14" i="23"/>
  <c r="C15" i="23"/>
  <c r="C13" i="23"/>
  <c r="AD49" i="15"/>
  <c r="AC49" i="15"/>
  <c r="AB49" i="15"/>
  <c r="AD48" i="15"/>
  <c r="AC48" i="15"/>
  <c r="AB48" i="15"/>
  <c r="AD47" i="15"/>
  <c r="AC47" i="15"/>
  <c r="AB47" i="15"/>
  <c r="B15" i="23"/>
  <c r="B13" i="23"/>
  <c r="B14" i="23"/>
  <c r="G8" i="23"/>
  <c r="G9" i="23"/>
  <c r="G10" i="23"/>
  <c r="F9" i="23"/>
  <c r="F10" i="23"/>
  <c r="C9" i="23"/>
  <c r="C10" i="23"/>
  <c r="AD11" i="15"/>
  <c r="AC11" i="15"/>
  <c r="AB11" i="15"/>
  <c r="AD10" i="15"/>
  <c r="AC10" i="15"/>
  <c r="AB10" i="15"/>
  <c r="AD9" i="15"/>
  <c r="AC9" i="15"/>
  <c r="AB9" i="15"/>
  <c r="B9" i="23"/>
  <c r="B8" i="23"/>
  <c r="R62" i="15"/>
  <c r="S62" i="15"/>
  <c r="T62" i="15"/>
  <c r="U62" i="15"/>
  <c r="V62" i="15"/>
  <c r="W62" i="15"/>
  <c r="X62" i="15"/>
  <c r="Y62" i="15"/>
  <c r="Z62" i="15"/>
  <c r="R63" i="15"/>
  <c r="S63" i="15"/>
  <c r="T63" i="15"/>
  <c r="U63" i="15"/>
  <c r="V63" i="15"/>
  <c r="P63" i="15" s="1"/>
  <c r="W63" i="15"/>
  <c r="X63" i="15"/>
  <c r="Y63" i="15"/>
  <c r="Z63" i="15"/>
  <c r="R64" i="15"/>
  <c r="S64" i="15"/>
  <c r="T64" i="15"/>
  <c r="U64" i="15"/>
  <c r="V64" i="15"/>
  <c r="W64" i="15"/>
  <c r="X64" i="15"/>
  <c r="Y64" i="15"/>
  <c r="Z64" i="15"/>
  <c r="B5" i="23"/>
  <c r="R70" i="15"/>
  <c r="S70" i="15"/>
  <c r="T70" i="15"/>
  <c r="U70" i="15"/>
  <c r="V70" i="15"/>
  <c r="W70" i="15"/>
  <c r="X70" i="15"/>
  <c r="Y70" i="15"/>
  <c r="Z70" i="15"/>
  <c r="R71" i="15"/>
  <c r="S71" i="15"/>
  <c r="T71" i="15"/>
  <c r="U71" i="15"/>
  <c r="V71" i="15"/>
  <c r="W71" i="15"/>
  <c r="X71" i="15"/>
  <c r="Y71" i="15"/>
  <c r="Z71" i="15"/>
  <c r="R72" i="15"/>
  <c r="S72" i="15"/>
  <c r="T72" i="15"/>
  <c r="U72" i="15"/>
  <c r="V72" i="15"/>
  <c r="W72" i="15"/>
  <c r="X72" i="15"/>
  <c r="Y72" i="15"/>
  <c r="Z72" i="15"/>
  <c r="N60" i="15"/>
  <c r="E5" i="23"/>
  <c r="E4" i="23"/>
  <c r="E3" i="23"/>
  <c r="B4" i="23"/>
  <c r="B3" i="23"/>
  <c r="R55" i="15"/>
  <c r="S55" i="15"/>
  <c r="T55" i="15"/>
  <c r="U55" i="15"/>
  <c r="V55" i="15"/>
  <c r="W55" i="15"/>
  <c r="X55" i="15"/>
  <c r="Y55" i="15"/>
  <c r="Z55" i="15"/>
  <c r="R36" i="15"/>
  <c r="S36" i="15"/>
  <c r="T36" i="15"/>
  <c r="U36" i="15"/>
  <c r="V36" i="15"/>
  <c r="W36" i="15"/>
  <c r="X36" i="15"/>
  <c r="Y36" i="15"/>
  <c r="Z36" i="15"/>
  <c r="R21" i="15"/>
  <c r="S21" i="15"/>
  <c r="T21" i="15"/>
  <c r="U21" i="15"/>
  <c r="V21" i="15"/>
  <c r="W21" i="15"/>
  <c r="X21" i="15"/>
  <c r="Y21" i="15"/>
  <c r="Z21" i="15"/>
  <c r="R22" i="15"/>
  <c r="S22" i="15"/>
  <c r="T22" i="15"/>
  <c r="U22" i="15"/>
  <c r="V22" i="15"/>
  <c r="W22" i="15"/>
  <c r="X22" i="15"/>
  <c r="Y22" i="15"/>
  <c r="Z22" i="15"/>
  <c r="R49" i="15"/>
  <c r="S49" i="15"/>
  <c r="T49" i="15"/>
  <c r="U49" i="15"/>
  <c r="V49" i="15"/>
  <c r="W49" i="15"/>
  <c r="X49" i="15"/>
  <c r="Y49" i="15"/>
  <c r="Z49" i="15"/>
  <c r="N10" i="15"/>
  <c r="N46" i="15"/>
  <c r="P64" i="15" l="1"/>
  <c r="P71" i="15"/>
  <c r="P62" i="15"/>
  <c r="P72" i="15"/>
  <c r="Q64" i="15"/>
  <c r="Q62" i="15"/>
  <c r="Q63" i="15"/>
  <c r="Q71" i="15"/>
  <c r="P70" i="15"/>
  <c r="Q72" i="15"/>
  <c r="N71" i="15"/>
  <c r="N70" i="15"/>
  <c r="Q70" i="15"/>
  <c r="Q22" i="15"/>
  <c r="P21" i="15"/>
  <c r="P36" i="15"/>
  <c r="P55" i="15"/>
  <c r="P22" i="15"/>
  <c r="N21" i="15"/>
  <c r="P49" i="15"/>
  <c r="N22" i="15"/>
  <c r="N55" i="15"/>
  <c r="Q55" i="15"/>
  <c r="N36" i="15"/>
  <c r="Q36" i="15"/>
  <c r="Q21" i="15"/>
  <c r="N49" i="15"/>
  <c r="Q49" i="15"/>
  <c r="V68" i="15" l="1"/>
  <c r="W68" i="15"/>
  <c r="X68" i="15"/>
  <c r="Y68" i="15"/>
  <c r="Z68" i="15"/>
  <c r="V69" i="15"/>
  <c r="W69" i="15"/>
  <c r="X69" i="15"/>
  <c r="Y69" i="15"/>
  <c r="Z69" i="15"/>
  <c r="R68" i="15"/>
  <c r="S68" i="15"/>
  <c r="T68" i="15"/>
  <c r="U68" i="15"/>
  <c r="R69" i="15"/>
  <c r="S69" i="15"/>
  <c r="T69" i="15"/>
  <c r="U69" i="15"/>
  <c r="V65" i="15"/>
  <c r="W65" i="15"/>
  <c r="X65" i="15"/>
  <c r="Y65" i="15"/>
  <c r="Z65" i="15"/>
  <c r="V66" i="15"/>
  <c r="W66" i="15"/>
  <c r="X66" i="15"/>
  <c r="Y66" i="15"/>
  <c r="Z66" i="15"/>
  <c r="V67" i="15"/>
  <c r="W67" i="15"/>
  <c r="X67" i="15"/>
  <c r="Y67" i="15"/>
  <c r="Z67" i="15"/>
  <c r="R65" i="15"/>
  <c r="S65" i="15"/>
  <c r="T65" i="15"/>
  <c r="U65" i="15"/>
  <c r="R66" i="15"/>
  <c r="S66" i="15"/>
  <c r="T66" i="15"/>
  <c r="U66" i="15"/>
  <c r="R67" i="15"/>
  <c r="S67" i="15"/>
  <c r="T67" i="15"/>
  <c r="U67" i="15"/>
  <c r="V47" i="15"/>
  <c r="R47" i="15"/>
  <c r="S47" i="15"/>
  <c r="T47" i="15"/>
  <c r="U47" i="15"/>
  <c r="W47" i="15"/>
  <c r="X47" i="15"/>
  <c r="Y47" i="15"/>
  <c r="Z47" i="15"/>
  <c r="V48" i="15"/>
  <c r="R48" i="15"/>
  <c r="S48" i="15"/>
  <c r="T48" i="15"/>
  <c r="U48" i="15"/>
  <c r="W48" i="15"/>
  <c r="X48" i="15"/>
  <c r="Y48" i="15"/>
  <c r="Z48" i="15"/>
  <c r="V51" i="15"/>
  <c r="R51" i="15"/>
  <c r="S51" i="15"/>
  <c r="T51" i="15"/>
  <c r="U51" i="15"/>
  <c r="W51" i="15"/>
  <c r="X51" i="15"/>
  <c r="Y51" i="15"/>
  <c r="Z51" i="15"/>
  <c r="V52" i="15"/>
  <c r="R52" i="15"/>
  <c r="S52" i="15"/>
  <c r="T52" i="15"/>
  <c r="U52" i="15"/>
  <c r="W52" i="15"/>
  <c r="X52" i="15"/>
  <c r="Y52" i="15"/>
  <c r="Z52" i="15"/>
  <c r="V53" i="15"/>
  <c r="R53" i="15"/>
  <c r="S53" i="15"/>
  <c r="T53" i="15"/>
  <c r="U53" i="15"/>
  <c r="W53" i="15"/>
  <c r="X53" i="15"/>
  <c r="Y53" i="15"/>
  <c r="Z53" i="15"/>
  <c r="V57" i="15"/>
  <c r="R57" i="15"/>
  <c r="S57" i="15"/>
  <c r="T57" i="15"/>
  <c r="U57" i="15"/>
  <c r="W57" i="15"/>
  <c r="X57" i="15"/>
  <c r="Y57" i="15"/>
  <c r="Z57" i="15"/>
  <c r="V58" i="15"/>
  <c r="W58" i="15"/>
  <c r="X58" i="15"/>
  <c r="Y58" i="15"/>
  <c r="Z58" i="15"/>
  <c r="V59" i="15"/>
  <c r="W59" i="15"/>
  <c r="X59" i="15"/>
  <c r="Y59" i="15"/>
  <c r="Z59" i="15"/>
  <c r="R58" i="15"/>
  <c r="S58" i="15"/>
  <c r="T58" i="15"/>
  <c r="U58" i="15"/>
  <c r="R59" i="15"/>
  <c r="S59" i="15"/>
  <c r="T59" i="15"/>
  <c r="U59" i="15"/>
  <c r="V50" i="15"/>
  <c r="W50" i="15"/>
  <c r="X50" i="15"/>
  <c r="Y50" i="15"/>
  <c r="Z50" i="15"/>
  <c r="V54" i="15"/>
  <c r="W54" i="15"/>
  <c r="X54" i="15"/>
  <c r="Y54" i="15"/>
  <c r="Z54" i="15"/>
  <c r="V56" i="15"/>
  <c r="W56" i="15"/>
  <c r="X56" i="15"/>
  <c r="Y56" i="15"/>
  <c r="Z56" i="15"/>
  <c r="R50" i="15"/>
  <c r="S50" i="15"/>
  <c r="T50" i="15"/>
  <c r="U50" i="15"/>
  <c r="R54" i="15"/>
  <c r="S54" i="15"/>
  <c r="T54" i="15"/>
  <c r="U54" i="15"/>
  <c r="R56" i="15"/>
  <c r="S56" i="15"/>
  <c r="T56" i="15"/>
  <c r="U56" i="15"/>
  <c r="E14" i="23"/>
  <c r="E15" i="23"/>
  <c r="E13" i="23"/>
  <c r="C12" i="23"/>
  <c r="V41" i="15"/>
  <c r="W41" i="15"/>
  <c r="X41" i="15"/>
  <c r="Y41" i="15"/>
  <c r="Z41" i="15"/>
  <c r="V42" i="15"/>
  <c r="W42" i="15"/>
  <c r="X42" i="15"/>
  <c r="Y42" i="15"/>
  <c r="Z42" i="15"/>
  <c r="V43" i="15"/>
  <c r="W43" i="15"/>
  <c r="X43" i="15"/>
  <c r="Y43" i="15"/>
  <c r="Z43" i="15"/>
  <c r="V44" i="15"/>
  <c r="W44" i="15"/>
  <c r="X44" i="15"/>
  <c r="Y44" i="15"/>
  <c r="Z44" i="15"/>
  <c r="V17" i="15"/>
  <c r="W17" i="15"/>
  <c r="X17" i="15"/>
  <c r="Y17" i="15"/>
  <c r="Z17" i="15"/>
  <c r="V18" i="15"/>
  <c r="W18" i="15"/>
  <c r="X18" i="15"/>
  <c r="Y18" i="15"/>
  <c r="Z18" i="15"/>
  <c r="V19" i="15"/>
  <c r="W19" i="15"/>
  <c r="X19" i="15"/>
  <c r="Y19" i="15"/>
  <c r="Z19" i="15"/>
  <c r="V20" i="15"/>
  <c r="W20" i="15"/>
  <c r="X20" i="15"/>
  <c r="Y20" i="15"/>
  <c r="Z20" i="15"/>
  <c r="V23" i="15"/>
  <c r="W23" i="15"/>
  <c r="X23" i="15"/>
  <c r="Y23" i="15"/>
  <c r="Z23" i="15"/>
  <c r="V24" i="15"/>
  <c r="W24" i="15"/>
  <c r="X24" i="15"/>
  <c r="Y24" i="15"/>
  <c r="Z24" i="15"/>
  <c r="V25" i="15"/>
  <c r="W25" i="15"/>
  <c r="X25" i="15"/>
  <c r="Y25" i="15"/>
  <c r="Z25" i="15"/>
  <c r="V26" i="15"/>
  <c r="W26" i="15"/>
  <c r="X26" i="15"/>
  <c r="Y26" i="15"/>
  <c r="Z26" i="15"/>
  <c r="V27" i="15"/>
  <c r="W27" i="15"/>
  <c r="X27" i="15"/>
  <c r="Y27" i="15"/>
  <c r="Z27" i="15"/>
  <c r="V28" i="15"/>
  <c r="W28" i="15"/>
  <c r="X28" i="15"/>
  <c r="Y28" i="15"/>
  <c r="Z28" i="15"/>
  <c r="V29" i="15"/>
  <c r="W29" i="15"/>
  <c r="X29" i="15"/>
  <c r="Y29" i="15"/>
  <c r="Z29" i="15"/>
  <c r="V30" i="15"/>
  <c r="W30" i="15"/>
  <c r="X30" i="15"/>
  <c r="Y30" i="15"/>
  <c r="Z30" i="15"/>
  <c r="V31" i="15"/>
  <c r="W31" i="15"/>
  <c r="X31" i="15"/>
  <c r="Y31" i="15"/>
  <c r="Z31" i="15"/>
  <c r="V32" i="15"/>
  <c r="W32" i="15"/>
  <c r="X32" i="15"/>
  <c r="Y32" i="15"/>
  <c r="Z32" i="15"/>
  <c r="V33" i="15"/>
  <c r="W33" i="15"/>
  <c r="X33" i="15"/>
  <c r="Y33" i="15"/>
  <c r="Z33" i="15"/>
  <c r="V34" i="15"/>
  <c r="W34" i="15"/>
  <c r="X34" i="15"/>
  <c r="Y34" i="15"/>
  <c r="Z34" i="15"/>
  <c r="V35" i="15"/>
  <c r="W35" i="15"/>
  <c r="X35" i="15"/>
  <c r="Y35" i="15"/>
  <c r="Z35" i="15"/>
  <c r="V37" i="15"/>
  <c r="W37" i="15"/>
  <c r="X37" i="15"/>
  <c r="Y37" i="15"/>
  <c r="Z37" i="15"/>
  <c r="V38" i="15"/>
  <c r="W38" i="15"/>
  <c r="X38" i="15"/>
  <c r="Y38" i="15"/>
  <c r="Z38" i="15"/>
  <c r="V39" i="15"/>
  <c r="W39" i="15"/>
  <c r="X39" i="15"/>
  <c r="Y39" i="15"/>
  <c r="Z39" i="15"/>
  <c r="V40" i="15"/>
  <c r="W40" i="15"/>
  <c r="X40" i="15"/>
  <c r="Y40" i="15"/>
  <c r="Z40" i="15"/>
  <c r="R17" i="15"/>
  <c r="S17" i="15"/>
  <c r="T17" i="15"/>
  <c r="U17" i="15"/>
  <c r="R18" i="15"/>
  <c r="S18" i="15"/>
  <c r="T18" i="15"/>
  <c r="U18" i="15"/>
  <c r="R19" i="15"/>
  <c r="S19" i="15"/>
  <c r="T19" i="15"/>
  <c r="U19" i="15"/>
  <c r="R20" i="15"/>
  <c r="S20" i="15"/>
  <c r="T20" i="15"/>
  <c r="U20" i="15"/>
  <c r="R23" i="15"/>
  <c r="S23" i="15"/>
  <c r="T23" i="15"/>
  <c r="U23" i="15"/>
  <c r="R24" i="15"/>
  <c r="S24" i="15"/>
  <c r="T24" i="15"/>
  <c r="U24" i="15"/>
  <c r="R25" i="15"/>
  <c r="S25" i="15"/>
  <c r="T25" i="15"/>
  <c r="U25" i="15"/>
  <c r="R26" i="15"/>
  <c r="S26" i="15"/>
  <c r="T26" i="15"/>
  <c r="U26" i="15"/>
  <c r="R27" i="15"/>
  <c r="S27" i="15"/>
  <c r="T27" i="15"/>
  <c r="U27" i="15"/>
  <c r="R28" i="15"/>
  <c r="S28" i="15"/>
  <c r="T28" i="15"/>
  <c r="U28" i="15"/>
  <c r="R29" i="15"/>
  <c r="S29" i="15"/>
  <c r="T29" i="15"/>
  <c r="U29" i="15"/>
  <c r="R30" i="15"/>
  <c r="S30" i="15"/>
  <c r="T30" i="15"/>
  <c r="U30" i="15"/>
  <c r="R31" i="15"/>
  <c r="S31" i="15"/>
  <c r="T31" i="15"/>
  <c r="U31" i="15"/>
  <c r="R32" i="15"/>
  <c r="S32" i="15"/>
  <c r="T32" i="15"/>
  <c r="U32" i="15"/>
  <c r="R33" i="15"/>
  <c r="S33" i="15"/>
  <c r="T33" i="15"/>
  <c r="U33" i="15"/>
  <c r="R34" i="15"/>
  <c r="S34" i="15"/>
  <c r="T34" i="15"/>
  <c r="U34" i="15"/>
  <c r="R35" i="15"/>
  <c r="S35" i="15"/>
  <c r="T35" i="15"/>
  <c r="U35" i="15"/>
  <c r="R37" i="15"/>
  <c r="S37" i="15"/>
  <c r="T37" i="15"/>
  <c r="U37" i="15"/>
  <c r="R38" i="15"/>
  <c r="S38" i="15"/>
  <c r="T38" i="15"/>
  <c r="U38" i="15"/>
  <c r="R39" i="15"/>
  <c r="S39" i="15"/>
  <c r="T39" i="15"/>
  <c r="U39" i="15"/>
  <c r="R40" i="15"/>
  <c r="S40" i="15"/>
  <c r="T40" i="15"/>
  <c r="U40" i="15"/>
  <c r="R41" i="15"/>
  <c r="S41" i="15"/>
  <c r="T41" i="15"/>
  <c r="U41" i="15"/>
  <c r="R42" i="15"/>
  <c r="S42" i="15"/>
  <c r="T42" i="15"/>
  <c r="U42" i="15"/>
  <c r="R43" i="15"/>
  <c r="S43" i="15"/>
  <c r="T43" i="15"/>
  <c r="U43" i="15"/>
  <c r="R44" i="15"/>
  <c r="S44" i="15"/>
  <c r="T44" i="15"/>
  <c r="U44" i="15"/>
  <c r="Z9" i="15"/>
  <c r="X9" i="15"/>
  <c r="V9" i="15"/>
  <c r="W9" i="15"/>
  <c r="Y9" i="15"/>
  <c r="V11" i="15"/>
  <c r="W11" i="15"/>
  <c r="X11" i="15"/>
  <c r="Y11" i="15"/>
  <c r="Z11" i="15"/>
  <c r="V12" i="15"/>
  <c r="W12" i="15"/>
  <c r="X12" i="15"/>
  <c r="Y12" i="15"/>
  <c r="Z12" i="15"/>
  <c r="V13" i="15"/>
  <c r="W13" i="15"/>
  <c r="X13" i="15"/>
  <c r="Y13" i="15"/>
  <c r="Z13" i="15"/>
  <c r="V14" i="15"/>
  <c r="W14" i="15"/>
  <c r="X14" i="15"/>
  <c r="Y14" i="15"/>
  <c r="Z14" i="15"/>
  <c r="V15" i="15"/>
  <c r="W15" i="15"/>
  <c r="X15" i="15"/>
  <c r="Y15" i="15"/>
  <c r="Z15" i="15"/>
  <c r="V16" i="15"/>
  <c r="W16" i="15"/>
  <c r="X16" i="15"/>
  <c r="Y16" i="15"/>
  <c r="Z16" i="15"/>
  <c r="R9" i="15"/>
  <c r="S9" i="15"/>
  <c r="T9" i="15"/>
  <c r="U9" i="15"/>
  <c r="R11" i="15"/>
  <c r="S11" i="15"/>
  <c r="T11" i="15"/>
  <c r="U11" i="15"/>
  <c r="R12" i="15"/>
  <c r="S12" i="15"/>
  <c r="T12" i="15"/>
  <c r="U12" i="15"/>
  <c r="R13" i="15"/>
  <c r="S13" i="15"/>
  <c r="T13" i="15"/>
  <c r="U13" i="15"/>
  <c r="R14" i="15"/>
  <c r="S14" i="15"/>
  <c r="T14" i="15"/>
  <c r="U14" i="15"/>
  <c r="R15" i="15"/>
  <c r="S15" i="15"/>
  <c r="T15" i="15"/>
  <c r="U15" i="15"/>
  <c r="R16" i="15"/>
  <c r="S16" i="15"/>
  <c r="T16" i="15"/>
  <c r="U16" i="15"/>
  <c r="E9" i="23"/>
  <c r="B10" i="23"/>
  <c r="E10" i="23" s="1"/>
  <c r="E8" i="23"/>
  <c r="C7" i="23"/>
  <c r="C2" i="23"/>
  <c r="U45" i="15" l="1"/>
  <c r="Q67" i="15"/>
  <c r="P67" i="15"/>
  <c r="Q66" i="15"/>
  <c r="S45" i="15"/>
  <c r="W45" i="15"/>
  <c r="R45" i="15"/>
  <c r="V45" i="15"/>
  <c r="X45" i="15"/>
  <c r="T45" i="15"/>
  <c r="Y45" i="15"/>
  <c r="Z45" i="15"/>
  <c r="N54" i="15"/>
  <c r="N11" i="15"/>
  <c r="N38" i="15"/>
  <c r="N29" i="15"/>
  <c r="N19" i="15"/>
  <c r="N56" i="15"/>
  <c r="N32" i="15"/>
  <c r="N24" i="15"/>
  <c r="N42" i="15"/>
  <c r="N58" i="15"/>
  <c r="N67" i="15"/>
  <c r="N69" i="15"/>
  <c r="N14" i="15"/>
  <c r="N35" i="15"/>
  <c r="N27" i="15"/>
  <c r="N17" i="15"/>
  <c r="N50" i="15"/>
  <c r="N57" i="15"/>
  <c r="N12" i="15"/>
  <c r="N39" i="15"/>
  <c r="N30" i="15"/>
  <c r="N20" i="15"/>
  <c r="N53" i="15"/>
  <c r="N65" i="15"/>
  <c r="N15" i="15"/>
  <c r="N33" i="15"/>
  <c r="N25" i="15"/>
  <c r="N43" i="15"/>
  <c r="N59" i="15"/>
  <c r="N52" i="15"/>
  <c r="N28" i="15"/>
  <c r="N18" i="15"/>
  <c r="N51" i="15"/>
  <c r="N37" i="15"/>
  <c r="N13" i="15"/>
  <c r="N40" i="15"/>
  <c r="N31" i="15"/>
  <c r="N23" i="15"/>
  <c r="N41" i="15"/>
  <c r="N48" i="15"/>
  <c r="N66" i="15"/>
  <c r="N68" i="15"/>
  <c r="N16" i="15"/>
  <c r="N34" i="15"/>
  <c r="N26" i="15"/>
  <c r="N44" i="15"/>
  <c r="N47" i="15"/>
  <c r="Q57" i="15"/>
  <c r="P19" i="15"/>
  <c r="Q47" i="15"/>
  <c r="P58" i="15"/>
  <c r="Q48" i="15"/>
  <c r="P15" i="15"/>
  <c r="Q15" i="15"/>
  <c r="Q37" i="15"/>
  <c r="Q28" i="15"/>
  <c r="Q18" i="15"/>
  <c r="Q58" i="15"/>
  <c r="P57" i="15"/>
  <c r="Q59" i="15"/>
  <c r="P9" i="15"/>
  <c r="P56" i="15"/>
  <c r="P35" i="15"/>
  <c r="P31" i="15"/>
  <c r="Q44" i="15"/>
  <c r="Q42" i="15"/>
  <c r="P47" i="15"/>
  <c r="P13" i="15"/>
  <c r="P29" i="15"/>
  <c r="N9" i="15"/>
  <c r="Q16" i="15"/>
  <c r="P25" i="15"/>
  <c r="P38" i="15"/>
  <c r="P59" i="15"/>
  <c r="P51" i="15"/>
  <c r="P54" i="15"/>
  <c r="P48" i="15"/>
  <c r="Q68" i="15"/>
  <c r="Q52" i="15"/>
  <c r="P11" i="15"/>
  <c r="Q9" i="15"/>
  <c r="P33" i="15"/>
  <c r="P27" i="15"/>
  <c r="Q29" i="15"/>
  <c r="Q19" i="15"/>
  <c r="Q41" i="15"/>
  <c r="P69" i="15"/>
  <c r="Q38" i="15"/>
  <c r="Q14" i="15"/>
  <c r="P23" i="15"/>
  <c r="Q34" i="15"/>
  <c r="Q26" i="15"/>
  <c r="Q65" i="15"/>
  <c r="P43" i="15"/>
  <c r="P41" i="15"/>
  <c r="P17" i="15"/>
  <c r="Q35" i="15"/>
  <c r="Q27" i="15"/>
  <c r="Q17" i="15"/>
  <c r="Q56" i="15"/>
  <c r="P53" i="15"/>
  <c r="Q51" i="15"/>
  <c r="P68" i="15"/>
  <c r="Q13" i="15"/>
  <c r="Q33" i="15"/>
  <c r="Q25" i="15"/>
  <c r="P50" i="15"/>
  <c r="P66" i="15"/>
  <c r="Q32" i="15"/>
  <c r="Q24" i="15"/>
  <c r="Q39" i="15"/>
  <c r="Q30" i="15"/>
  <c r="Q20" i="15"/>
  <c r="Q43" i="15"/>
  <c r="Q54" i="15"/>
  <c r="P65" i="15"/>
  <c r="Q69" i="15"/>
  <c r="Q12" i="15"/>
  <c r="P44" i="15"/>
  <c r="Q11" i="15"/>
  <c r="P42" i="15"/>
  <c r="P40" i="15"/>
  <c r="Q40" i="15"/>
  <c r="Q31" i="15"/>
  <c r="Q23" i="15"/>
  <c r="Q53" i="15"/>
  <c r="Q50" i="15"/>
  <c r="P37" i="15"/>
  <c r="P32" i="15"/>
  <c r="P28" i="15"/>
  <c r="P24" i="15"/>
  <c r="P18" i="15"/>
  <c r="P16" i="15"/>
  <c r="P12" i="15"/>
  <c r="P14" i="15"/>
  <c r="P39" i="15"/>
  <c r="P34" i="15"/>
  <c r="P30" i="15"/>
  <c r="P26" i="15"/>
  <c r="P20" i="15"/>
  <c r="P52" i="15"/>
  <c r="Q73" i="15" l="1"/>
  <c r="N45" i="15"/>
  <c r="P60" i="15"/>
  <c r="Q60" i="15"/>
  <c r="G4" i="23" s="1"/>
  <c r="AD62" i="15"/>
  <c r="AB63" i="15"/>
  <c r="G5" i="23"/>
  <c r="AB62" i="15"/>
  <c r="C4" i="23"/>
  <c r="Q45" i="15"/>
  <c r="G3" i="23" s="1"/>
  <c r="AC62" i="15"/>
  <c r="AD63" i="15"/>
  <c r="C8" i="23"/>
  <c r="N73" i="15"/>
  <c r="C5" i="23" s="1"/>
  <c r="AC63" i="15"/>
  <c r="P73" i="15"/>
  <c r="F5" i="23" s="1"/>
  <c r="P45" i="15"/>
  <c r="F3" i="23" s="1"/>
  <c r="F8" i="23"/>
  <c r="F4" i="23"/>
  <c r="C3" i="23"/>
  <c r="N7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Roos van Steijn</author>
    <author>Microsoft Office User</author>
  </authors>
  <commentList>
    <comment ref="AE9" authorId="0" shapeId="0" xr:uid="{6E41C13E-96BF-0146-85BE-43793D959A89}">
      <text>
        <r>
          <rPr>
            <sz val="9"/>
            <color rgb="FF000000"/>
            <rFont val="Calibri"/>
            <family val="2"/>
          </rPr>
          <t xml:space="preserve">The first 6 Basic Standards are considered to be 'Strategic level'
</t>
        </r>
      </text>
    </comment>
    <comment ref="AE10" authorId="0" shapeId="0" xr:uid="{FB8DB54A-6861-D942-A356-AA47DD2D4238}">
      <text>
        <r>
          <rPr>
            <b/>
            <sz val="9"/>
            <color rgb="FF000000"/>
            <rFont val="Calibri"/>
            <family val="2"/>
          </rPr>
          <t>Basic Standards 7 to 32</t>
        </r>
      </text>
    </comment>
    <comment ref="AE11" authorId="1" shapeId="0" xr:uid="{9539629A-315A-2647-9A39-E3DA750C4638}">
      <text>
        <r>
          <rPr>
            <b/>
            <sz val="10"/>
            <color rgb="FF000000"/>
            <rFont val="Tahoma"/>
            <family val="2"/>
          </rPr>
          <t>Basic Standard 33 to 36</t>
        </r>
        <r>
          <rPr>
            <sz val="10"/>
            <color rgb="FF000000"/>
            <rFont val="Tahoma"/>
            <family val="2"/>
          </rPr>
          <t xml:space="preserve">
</t>
        </r>
      </text>
    </comment>
    <comment ref="AE47" authorId="0" shapeId="0" xr:uid="{8FAA8299-1F73-2846-A28C-24ECCC4692E2}">
      <text>
        <r>
          <rPr>
            <sz val="9"/>
            <color rgb="FF000000"/>
            <rFont val="Calibri"/>
            <family val="2"/>
          </rPr>
          <t xml:space="preserve">Advanced Standard: 3, 4, 5, 7, 8, 9, 10
</t>
        </r>
      </text>
    </comment>
    <comment ref="AE48" authorId="0" shapeId="0" xr:uid="{58B5112B-EE12-0C40-B007-AB72C42DAB5F}">
      <text>
        <r>
          <rPr>
            <b/>
            <sz val="9"/>
            <color rgb="FF000000"/>
            <rFont val="Calibri"/>
            <family val="2"/>
          </rPr>
          <t>Advanced Standard: 1, 2, 6, 13</t>
        </r>
      </text>
    </comment>
    <comment ref="AE49" authorId="0" shapeId="0" xr:uid="{55D69478-2547-0E46-BCF4-047A889FB1D2}">
      <text>
        <r>
          <rPr>
            <sz val="9"/>
            <color rgb="FF000000"/>
            <rFont val="Calibri"/>
            <family val="2"/>
          </rPr>
          <t xml:space="preserve">Advanced Standard 
</t>
        </r>
        <r>
          <rPr>
            <sz val="9"/>
            <color rgb="FF000000"/>
            <rFont val="Calibri"/>
            <family val="2"/>
          </rPr>
          <t>: 12, 13, 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Roos van Steijn</author>
  </authors>
  <commentList>
    <comment ref="A8" authorId="0" shapeId="0" xr:uid="{00000000-0006-0000-0500-000001000000}">
      <text>
        <r>
          <rPr>
            <sz val="9"/>
            <color rgb="FF000000"/>
            <rFont val="Calibri"/>
            <family val="2"/>
          </rPr>
          <t xml:space="preserve">The first 8 Basic Standards are considered to be 'Strategic level'
</t>
        </r>
      </text>
    </comment>
    <comment ref="A9" authorId="0" shapeId="0" xr:uid="{00000000-0006-0000-0500-000002000000}">
      <text>
        <r>
          <rPr>
            <b/>
            <sz val="9"/>
            <color rgb="FF000000"/>
            <rFont val="Calibri"/>
            <family val="2"/>
          </rPr>
          <t>Basic Standards 9 to 29</t>
        </r>
      </text>
    </comment>
    <comment ref="A10" authorId="0" shapeId="0" xr:uid="{00000000-0006-0000-0500-000003000000}">
      <text>
        <r>
          <rPr>
            <b/>
            <sz val="9"/>
            <color rgb="FF000000"/>
            <rFont val="Calibri"/>
            <family val="2"/>
          </rPr>
          <t>Last 4 Basic Standards</t>
        </r>
      </text>
    </comment>
    <comment ref="A13" authorId="0" shapeId="0" xr:uid="{00000000-0006-0000-0500-000004000000}">
      <text>
        <r>
          <rPr>
            <sz val="9"/>
            <color rgb="FF000000"/>
            <rFont val="Calibri"/>
            <family val="2"/>
          </rPr>
          <t xml:space="preserve">Advanced Standard: 3, 4, 5, 7, 8, 9, 10
</t>
        </r>
      </text>
    </comment>
    <comment ref="A14" authorId="0" shapeId="0" xr:uid="{00000000-0006-0000-0500-000005000000}">
      <text>
        <r>
          <rPr>
            <b/>
            <sz val="9"/>
            <color rgb="FF000000"/>
            <rFont val="Calibri"/>
            <family val="2"/>
          </rPr>
          <t>Advanced Standard: 1, 2, 6, 13</t>
        </r>
      </text>
    </comment>
    <comment ref="A15" authorId="0" shapeId="0" xr:uid="{00000000-0006-0000-0500-000006000000}">
      <text>
        <r>
          <rPr>
            <sz val="9"/>
            <color rgb="FF000000"/>
            <rFont val="Calibri"/>
            <family val="2"/>
          </rPr>
          <t xml:space="preserve">Advanced Standard 
</t>
        </r>
        <r>
          <rPr>
            <sz val="9"/>
            <color rgb="FF000000"/>
            <rFont val="Calibri"/>
            <family val="2"/>
          </rPr>
          <t>: 12, 13, 14</t>
        </r>
      </text>
    </comment>
  </commentList>
</comments>
</file>

<file path=xl/sharedStrings.xml><?xml version="1.0" encoding="utf-8"?>
<sst xmlns="http://schemas.openxmlformats.org/spreadsheetml/2006/main" count="335" uniqueCount="294">
  <si>
    <t>Do not know</t>
  </si>
  <si>
    <t>?</t>
  </si>
  <si>
    <t>weakly</t>
  </si>
  <si>
    <t>reasonably</t>
  </si>
  <si>
    <t>strongly</t>
  </si>
  <si>
    <t>vey strongly</t>
  </si>
  <si>
    <t>In my organisation the necessary safe driving criteria are integrated into the overall Terms of Reference for professional drivers and of staff that drives for official purposes.</t>
  </si>
  <si>
    <t xml:space="preserve">My organisation has an initial induction training, coupled with on-going training and development for all staff related to fleet functions throughout their time in the organisation. </t>
  </si>
  <si>
    <t xml:space="preserve">My organisation conducts driver medical checks once every 12 months. </t>
  </si>
  <si>
    <t xml:space="preserve">My organisation has a planned approach to vehicle maintenance, including daily and weekly checks as well as planned maintenance programmes with clear standards and minimum periods between services. </t>
  </si>
  <si>
    <t>My organisation has a policy in place to ensure that vehicles are safely loaded.</t>
  </si>
  <si>
    <t xml:space="preserve">My organisation has a policy in place to ensure that pre-defined safety equipment is available in all vehicles and that the safety equipment is inspected and serviced to manufacturer’s requirements. </t>
  </si>
  <si>
    <t>In my organisation specific journey related risks such as night driving, use of higher-risk routes and areas, weather conditions etc, are managed in a systematic way.</t>
  </si>
  <si>
    <t>My organisation has a standard procedure in place for recruiting and selecting drivers.</t>
  </si>
  <si>
    <t>My organisation has defined a clear driving policy in place, which covers driver responsibilities, speed limits, vulnerable road users, safety equipment, use of seatbelts, use of mobile phones, alcohol and drugs, and fatigue.</t>
  </si>
  <si>
    <t xml:space="preserve">My organisation has effective policies and procedures in place to manage both driving hours and total working time. </t>
  </si>
  <si>
    <t>My organisation measures the environmental impact (emissions) of the fleet of all vehicles at least annually.</t>
  </si>
  <si>
    <t>In my organisation an up to date and accurate database exists in which base data is collected for every vehicle in the fleet including vehicle type, make, model, registration, engine and VIN number, geographical location, allocated driver, service &amp; accident history, km driven.</t>
  </si>
  <si>
    <t xml:space="preserve">In my organisation there are effective policies, procedures and systems in place to capture financial data. </t>
  </si>
  <si>
    <t>My organisation has set appropriate key performance indicators and initiate active monitoring.</t>
  </si>
  <si>
    <t>My organisation has effective policies and procedures to control how fleet vehicles are used.</t>
  </si>
  <si>
    <t xml:space="preserve">My organisation has effective disposal policies and procedures in place to remarket vehicles, whether because the vehicle is at the end of its economic life or because of changes in the programme transport requirements. </t>
  </si>
  <si>
    <t xml:space="preserve">My organisation communicates effectively policies, procedures and responsibilities to staff. </t>
  </si>
  <si>
    <t>My organisation monitors regularly staff compliance to the policies and procedures.</t>
  </si>
  <si>
    <t>ADVANCED</t>
  </si>
  <si>
    <t xml:space="preserve">My organisations reviews drivers' performance at least once a year. </t>
  </si>
  <si>
    <t xml:space="preserve">My organisation has a robust system in place setting out what checks and inspections need to be carried out, with what frequency and by whom. This includes pre-trip checks, inter-trip check and post-trip check. </t>
  </si>
  <si>
    <t xml:space="preserve">My organisation has a policy in place that ensures that privately owned vehicles that are used for official purpose are fit for purpose, insured for official use, comply with local regulatory requirements, have a servicing record, and are roadworthy. </t>
  </si>
  <si>
    <t xml:space="preserve">In my organisation up to date and well-documented route plans exist that identify hazards along a road and provide guidance for each hazard identified.  </t>
  </si>
  <si>
    <t>My organisation informs the transport suppliers about the road and fleet safety policy and how transporters are expected to behave when driving on behalf of the organisation.</t>
  </si>
  <si>
    <t xml:space="preserve">My organisation has effective procedures in place to select, evaluate and implement measures that eliminate or control risks. </t>
  </si>
  <si>
    <t xml:space="preserve">My organisation has a clear fuel policy in place including targets for fuel consumption </t>
  </si>
  <si>
    <t>My organisation has a policy in place for workshops regarding disposal of fluids, waste (incl. old spare parts)</t>
  </si>
  <si>
    <t>My organisation provides regular eco-driving training for all staff that drive for business purposes</t>
  </si>
  <si>
    <t>My organisation has a credible plan in place to maintain the fleet throughout its life considering availability of spare parts, tyres, trained technicians, special tools and diagnostic equipment.</t>
  </si>
  <si>
    <t>PROFESSIONAL</t>
  </si>
  <si>
    <t xml:space="preserve">In my organisation the fleet management system is audited at least once a year by external auditors.  </t>
  </si>
  <si>
    <t>My organisation has an appropriate driver reward and recognition scheme in place.</t>
  </si>
  <si>
    <t>My organisation has a policy that highlights the requirements for employees to use the most economic and efficient method of travel, taking into account the cost of travel, environmental impact and timing factors.</t>
  </si>
  <si>
    <t>In my organisation a clear road safety policy is in place, which covers organisational structure, risk assesments and road safety performance.</t>
  </si>
  <si>
    <t>Total Score</t>
  </si>
  <si>
    <t>How good do YOU rate your organisation at the repective level of your position (HQ or country office) for the following topics?</t>
  </si>
  <si>
    <t>Total Score Basic</t>
  </si>
  <si>
    <t>BASIC</t>
  </si>
  <si>
    <t>Total Score Advanced</t>
  </si>
  <si>
    <t>Total Score Professional</t>
  </si>
  <si>
    <t>STANDARD</t>
  </si>
  <si>
    <t>PURPOSE</t>
  </si>
  <si>
    <t>DEMONSTRATION</t>
  </si>
  <si>
    <t>To ensure that fleet and road safety is on the organisations' agenda at the highest level and provides the appropriate executive line authority to allocation of resources and for the approval of plans to enable the organisation to act</t>
  </si>
  <si>
    <t>To ensure that employees are capable and safe drivers.</t>
  </si>
  <si>
    <t>Evidence could include Terms of Reference in which safe driving criteria is included, copies of valid drivers licences, documented reference checks, documented past accident and prosecution history, documented 'fit to drive' certificates, documented 'on-road-assessments, documented results of rules and regulations tests</t>
  </si>
  <si>
    <t>To ensure that recruited drivers are capable and safe drivers</t>
  </si>
  <si>
    <t>To ensure that all staff have the appropriate regulatory knowledge and skills to competently conduct their duties</t>
  </si>
  <si>
    <t>To ensure the safety of drivers, passengers and the public from occupational and life style related health issues</t>
  </si>
  <si>
    <t>Documented evidence of the yearly fitness checks in the personal file of all staff that drive for business / official purposes</t>
  </si>
  <si>
    <t>Documented evidence of the induction training and driver training plans</t>
  </si>
  <si>
    <t>Documented evidence of the driver selection procedure. Organisations should also have documented evidence that the drivers are selected against the driver requirements</t>
  </si>
  <si>
    <t>Documented evidence of organisational structure and responsibilities</t>
  </si>
  <si>
    <t>To ensure that staff responsibilities are defined and communicated</t>
  </si>
  <si>
    <t>The driving policy should be shared with all staff driving for official purposes. Drivers should be re-briefed after updates and minutes of re-briefing should be documented</t>
  </si>
  <si>
    <t>To ensure that drivers know what is expected of them from a safety perspective and to help explain to drivers the importance of safe driving</t>
  </si>
  <si>
    <t>Documented evidence that the handbooks are handed out to the drivers. Organisations should also keep documented evidence that the drivers are tested on their comprehension of the handbook</t>
  </si>
  <si>
    <t>To ensure that drivers are suffiently alert so that they drive in a safe manner</t>
  </si>
  <si>
    <t>Documented evidence of planning shifts for drivers to ensure that drivers' hours and working time regulations are respected</t>
  </si>
  <si>
    <t>A review schedule should be documented as well as the review meeting minutes</t>
  </si>
  <si>
    <t xml:space="preserve">To ensure better understandingof the types of vehicles that are required and to inform the final decision making process </t>
  </si>
  <si>
    <t>To ensure that safety equipment is in good working order to comply with safety requirements</t>
  </si>
  <si>
    <t>Documented evidence of inspection and service records</t>
  </si>
  <si>
    <t>To reduce the risks of being a danger on the road and a vehicle breakdown</t>
  </si>
  <si>
    <t>Records of the maintenance plan</t>
  </si>
  <si>
    <t>To ensure that vehicle loads in normal and emergency situations do not cause a hazard</t>
  </si>
  <si>
    <t>Documented evidence of the risk assessment of the type of load carried by each vehicle (dimensions, weight and movement), providing proper loading equipment, and keep records of safe loading to staff</t>
  </si>
  <si>
    <t>To mitigate risks to staff and other road users</t>
  </si>
  <si>
    <t>Documented evidence of the journey scheduling policy and that the policy has been communicated to staff</t>
  </si>
  <si>
    <t>Documented evidence of the guidelines as well as evidence of the guidelines being communicated to staff</t>
  </si>
  <si>
    <t>To ensure all transport suppliers providing services to the organisation have safety standards in place and to reduce the organisational risk to damage the reputation</t>
  </si>
  <si>
    <t>Recorded evidence of transport tender documents</t>
  </si>
  <si>
    <t>A documented review schedule as well as the review meeting minutes</t>
  </si>
  <si>
    <t>To ensure that fleets support organisational / programme objectives</t>
  </si>
  <si>
    <t>Written strategy document</t>
  </si>
  <si>
    <t>To ensure that the organisations ambition and staff responsibilities are defined and can be communicated</t>
  </si>
  <si>
    <t>Written policy document</t>
  </si>
  <si>
    <t>To ensure that the principles of cost effectiveness and value for money are applied and anchored within the organisation's culture at the highest level and to provide line authority to ensure resources are used effectively and that due weight is given to cost effectiveness</t>
  </si>
  <si>
    <t>To ensure that there are tangible links between staff responsibility and fleet performance</t>
  </si>
  <si>
    <t>To ensure the organisation maintains accurate information about the size, composition and disposition of its fleet to enable fact based decision making on both deployment and optimisation of the fleet</t>
  </si>
  <si>
    <t xml:space="preserve">A database with comprehensive and accurate fleet data. The database should lend itself for statistical analysis. </t>
  </si>
  <si>
    <t>To ensure the organisation has accurate data defining the Whole Life cost of each vehicle to facilitate fact based decision making to optimise fleet costs and balance these costs with programme objectives</t>
  </si>
  <si>
    <t>A database with comprehensive and accurate financial data allocated vehicle by vehicle</t>
  </si>
  <si>
    <t>To ensure informed decision making about when to retire aging vehicles from the fleet enabling the fleet manager to optimise costs and ensure optimal operational readiness</t>
  </si>
  <si>
    <t xml:space="preserve">Documented evidence of historical costs per vehicle and mapping likely future costs </t>
  </si>
  <si>
    <t>To ensure that fleet performance can be objectively measured and that improvement actions take place when needed and that will allow continious improvement</t>
  </si>
  <si>
    <t>Documented evidence of the KPIs as well as evidence  that the KPI has been communicated to relevant staff</t>
  </si>
  <si>
    <t>To ensure balance between vehicle capabilities, environmental impact, health and safety and cost considerations</t>
  </si>
  <si>
    <t>Documented evidence of procedures as well as evidence that the procedures have been communicated to relevant staff</t>
  </si>
  <si>
    <t>To ensure that there are tangible links between staff responsibility and fleet and road safety performance</t>
  </si>
  <si>
    <t>To ensure adequate controls are in place to ensure that vehicles are used for legitimate purposes associated with organisational / programme objectives</t>
  </si>
  <si>
    <t>Documented evidence of policies and procedures about vehicle use and evidence that the policies and procedures are communicated to staff</t>
  </si>
  <si>
    <t>To ensure that the organisation has transparent, auditable and efective procedures in place to maximise revenues from the sale of disposed vehicles and to demonstrate effective use of donor funding</t>
  </si>
  <si>
    <t>Documented plans with transparent, auditable processes and clear tracking mechanisms to maximise resale values including roles, responsibilities, reporting lines, performance management and management information reporting</t>
  </si>
  <si>
    <t>To ensure that staff understands the policies, procedures and responsibilities and that they can work to them</t>
  </si>
  <si>
    <t>Documented evidence can include organisations' policies, procedures and responsibilities being distributed to staff, staff training and/or policies being posted in areas where staff can view them</t>
  </si>
  <si>
    <t>To enable actions been taken place in case of non-compliance</t>
  </si>
  <si>
    <t>To reduce risks to staff and other road users</t>
  </si>
  <si>
    <t>The organisation should keep records of the authorized journey schedules. The organisations should keep documented evidence of the response mechanism in the event of an incident or delay</t>
  </si>
  <si>
    <t>To ensure drivers compliance with policies, procedures and standards and to identify training and development needs of drivers</t>
  </si>
  <si>
    <t>A review schedule should be documented as well as the individual performance appraisal reports</t>
  </si>
  <si>
    <t>To ensure that vehicles are inspected for safety and defects are rectified to ensure safety</t>
  </si>
  <si>
    <t>Documented records of the vehicle checks and (internal) auditors may witness such checks being undertaken by randomly selected drivers</t>
  </si>
  <si>
    <t>To mitigate organisational liaibility risk when privately owned vehicles are involved in accidents</t>
  </si>
  <si>
    <t>Documented records of vehicle checks, insurance and servicing records</t>
  </si>
  <si>
    <t>To reduce the risk to staff and other road users</t>
  </si>
  <si>
    <t>Documented evidence of the route plans and evidence that the plans are communicated to drivers and staff</t>
  </si>
  <si>
    <t>To ensure that organisations identify risks and are able to take measures to mitigate the fleet and road safety risks</t>
  </si>
  <si>
    <t>To ensure that transport suppliers know what is expected of them</t>
  </si>
  <si>
    <t>Documented evidence can include the organisations' policies, procedures and responsibilities being distributed to staff of transport suppliers</t>
  </si>
  <si>
    <t>To ensure that the fuel(s) used suits the fleet requirements taking into account fuel consumption, environmental performance, fuel costs, refuelling infrastructure and residual values</t>
  </si>
  <si>
    <t>A written policy document</t>
  </si>
  <si>
    <t>To ensure that the environmental impact of workshops will be minimised</t>
  </si>
  <si>
    <t>To reduce the fuel consumption and emissions by improving drivers skills</t>
  </si>
  <si>
    <t>Documented evidence of eco-driving training and driver training plans including performance in personal file</t>
  </si>
  <si>
    <t>To ensure balance between vehicle capabilities, the environmental impact, health and safety and cost considerations</t>
  </si>
  <si>
    <t>Documented evidence of service plans including roles and responsibilities, use of outsourcing, quality assurance measures, controls on maintenance spend and addressing access to spare parts, trained technicians, special equipment, diagnostic tools and technical support</t>
  </si>
  <si>
    <t>To ensure that the fleet management system is effective</t>
  </si>
  <si>
    <t>A documented audit report including recommendations should be available</t>
  </si>
  <si>
    <t>To motivate drivers to the desired level of performance and to recognise significant achievements from staff</t>
  </si>
  <si>
    <t>Documented evidence that the reward and recognition scheme is communicated to all staff. Results of the award and recognition scheme should be visible displayed in the organisation</t>
  </si>
  <si>
    <t>To avoid accidents and incidents from happening in the future</t>
  </si>
  <si>
    <t>Evidence of recorded near misses and evidence of the content of the records being reviewed and reacted on</t>
  </si>
  <si>
    <t>To ensure transporters compliance with policies, procedures and standards and to identify areas for improvement</t>
  </si>
  <si>
    <t xml:space="preserve">A review schedule should be documented as well as the transporters performance reports. This can also include self-assessments, driver performance etc. </t>
  </si>
  <si>
    <t>To ensure that the vehicles are fit for purpose and at the same time minimise fuel consumption and safety risks</t>
  </si>
  <si>
    <t>To ensure that the fuel used has the lowest possible impact on the global and local environment</t>
  </si>
  <si>
    <t xml:space="preserve"> Requirement: Organisations should have an appropriate driver reward and recognition scheme in place.</t>
  </si>
  <si>
    <t>Requirement: Organisations shall ensure that near misses are recorded, analysed and that corrective actions are implemented.</t>
  </si>
  <si>
    <t xml:space="preserve">Requirement: Organisations should audit their fleet management system at least once a year by external auditors.  </t>
  </si>
  <si>
    <t xml:space="preserve">Requirement: A full and comprehensive hazard identification and risk assessment will be carried out and should be reviewed at least annually as part of the management review. </t>
  </si>
  <si>
    <t xml:space="preserve">Requirement: Procedures need to be in place to select, evaluate and implement measures that eliminate or control risks. Measures should include actions that prevent the escalation of any incidents that do occur through an effective emergency response plan. </t>
  </si>
  <si>
    <t>Requirement: organisations should have policy in place for workshops regarding disposal of fluids, waste (incl. old spare parts)</t>
  </si>
  <si>
    <t>Requirement: The organisation should inform their transport suppliers about the road and fleet safety policy and how transporters are expected to behave when driving on behalf of the organisation.</t>
  </si>
  <si>
    <t xml:space="preserve">Requirement: Organisations should have route plans in place that identify hazards along a road and provide guidance for each hazard identified.  </t>
  </si>
  <si>
    <t>Requirement: Organisations must demonstrate a credible plan to maintain the fleet throughout its life considering availability of spare parts, tyres, trained technicians, special tools and diagnostic equipment.</t>
  </si>
  <si>
    <t>Requirement: Organisations should establish eco-driving training for all staff that drive for business purposes</t>
  </si>
  <si>
    <t xml:space="preserve">Requirement: Organisations shall ensure that privately owned vehicles that are used for official purpose are fit for purpose, insured for official use, comply with local regulatory requirements, have a servicing record, and are roadworthy. </t>
  </si>
  <si>
    <t xml:space="preserve">Requirement: Organisations should review driver performance at least once a year. </t>
  </si>
  <si>
    <t>Requirement: Organisations should have a fleet management strategy in place that describes how vehicle fleets support the mandate / programme objectives of the organisation.</t>
  </si>
  <si>
    <t xml:space="preserve">Requirement: Appointment of a senior manager who will be accountable and responsible for managing and executing of the  fleet strategy. </t>
  </si>
  <si>
    <t xml:space="preserve">Requirement: A senior manager is accountable and responsible for fleet and road safety. </t>
  </si>
  <si>
    <t xml:space="preserve">Requirement: Organisations should have a framework for accountability and responsibility in place, which specifies for each member of staff what the fleet management responsibilities are. </t>
  </si>
  <si>
    <t xml:space="preserve">Requirement: Organisations should demonstrate that policies, procedures and responsibilities are communicated to staff. </t>
  </si>
  <si>
    <t>Requirement: Organisations shall set key performance indicators and initiate active monitoring.</t>
  </si>
  <si>
    <t>Requirement: Organisations should monitor whether the staff is compliant to the policy and procedures.</t>
  </si>
  <si>
    <t xml:space="preserve">Requirement: Organisations shall put in place clear, transparent, robust procurement procedures and processes with specific, measurable, appropriate, relevant specifications. </t>
  </si>
  <si>
    <t>Requirement: Organisations should have effective policies and procedures to control how fleet vehicles are used.</t>
  </si>
  <si>
    <t xml:space="preserve">Requirement: Organisations shall ensure policies, procedures and systems are in place to capture financial spend data. </t>
  </si>
  <si>
    <t>Requirement: Organisations shall ensure accurate base data is collected for every vehicle in the fleet including vehicle type, make, model, registration, engine and VIN number, geographical location, allocated driver, service &amp; accident history, km driven.</t>
  </si>
  <si>
    <t xml:space="preserve">Requirement: Organisations shall have a fleet safety policy including organisational design, selection of people and drivers, vehicles and equipment. </t>
  </si>
  <si>
    <t>Requirement: Organisations should define a driving policy, which covers driver responsibilities, speed limits, vulnerable road users, safety equipment, use of seatbelts, use of mobile phones, alcohol and drugs, and fatigue.</t>
  </si>
  <si>
    <t xml:space="preserve">Requirement: Organisations should have policies and procedures to manage both driving hours and total working time. </t>
  </si>
  <si>
    <t xml:space="preserve">Requirement: Organisations should integrate necessary safe driving criteria into the overall Terms of Reference for professional drivers and of staff that drives for official purposes. </t>
  </si>
  <si>
    <t xml:space="preserve">Requirement: Organisations should have a procedure for recruiting and selecting drivers. </t>
  </si>
  <si>
    <t xml:space="preserve">Requirement: Organisations should have initial induction training, coupled with on-going training and development for all staff related to fleet functions throughout their time in the organisation. </t>
  </si>
  <si>
    <t xml:space="preserve">Requirement: Organisations should conduct driver medical checks once every 12 months. </t>
  </si>
  <si>
    <t xml:space="preserve">Requirement: Organisations should provide drivers with handbooks in which driving rules and regulations are stated. </t>
  </si>
  <si>
    <t xml:space="preserve">Requirement: Organisations should have a planned approach to vehicle maintenance, including daily and weekly checks as well as planned maintenance programmes with clear standards and minimum periods between services. </t>
  </si>
  <si>
    <t xml:space="preserve">Requirement: Organisations should ensure that pre-defined safety equipment is available in all vehicles and that the safety equipment is inspected and serviced to manufacturer’s requirements. </t>
  </si>
  <si>
    <t>Requirement: Organisations shall ensure that vehicles are safely loaded.</t>
  </si>
  <si>
    <t>Requirement: Organisations shall have a policy in place to manage specific journey related risks such as night driving, use of higher-risk routes and areas, weather conditions etc.</t>
  </si>
  <si>
    <t xml:space="preserve">Requirement: Organisations should have a system in place that ensures that journeys are properly authorised and that in the event of an incident or delay appropriate response can be put into effect. </t>
  </si>
  <si>
    <t xml:space="preserve">Requirement: Organisations should have defined disposal policies and procedures in place to remarket vehicles, whether because the vehicle is at the end of its economic life or because of changes in the programme transport requirements. </t>
  </si>
  <si>
    <t xml:space="preserve">Requirement: Organisations shall carry out a Whole Life Cost Analysis on every vehicle in the fleet and regularly review these analyses focussing on the Total Holding Cost of each vehicle in terms of $/km and $/unit time. </t>
  </si>
  <si>
    <t>Requirement: Organisations should measure the environmental impact of their fleet (coming from fuel consumption and emissions) of all vehicles at least annually</t>
  </si>
  <si>
    <t>Comments / Observations</t>
  </si>
  <si>
    <t>The statement agrees with the policy, procedure or structure in my organisation</t>
  </si>
  <si>
    <t>The statement is practical implemented by my office</t>
  </si>
  <si>
    <t>Maximum</t>
  </si>
  <si>
    <t>Date Self Assessment</t>
  </si>
  <si>
    <t>Name organisation &amp; location</t>
  </si>
  <si>
    <t>Basic</t>
  </si>
  <si>
    <t>Advanced</t>
  </si>
  <si>
    <t>Professional</t>
  </si>
  <si>
    <t>Basic Standards</t>
  </si>
  <si>
    <t>Reviewing: Collecting data &amp; measuring performance</t>
  </si>
  <si>
    <t>Advanced Standards</t>
  </si>
  <si>
    <t>Ongoing improvement of performance</t>
  </si>
  <si>
    <t>Analysing data and identifying corrective actions</t>
  </si>
  <si>
    <t>Controlling / Mitigating business risks</t>
  </si>
  <si>
    <t xml:space="preserve">Professional review and analysis </t>
  </si>
  <si>
    <t>Professionalism in &amp; outside the organisation</t>
  </si>
  <si>
    <t>Strategic Fleet Management</t>
  </si>
  <si>
    <t>Theoretical</t>
  </si>
  <si>
    <t>Practical</t>
  </si>
  <si>
    <t xml:space="preserve">Max Theor. </t>
  </si>
  <si>
    <t>Policies in place</t>
  </si>
  <si>
    <t>Practical implementation</t>
  </si>
  <si>
    <t xml:space="preserve">total </t>
  </si>
  <si>
    <t xml:space="preserve">theoretical </t>
  </si>
  <si>
    <t>practical</t>
  </si>
  <si>
    <t>Operational policies and procedures</t>
  </si>
  <si>
    <t>Definitions</t>
  </si>
  <si>
    <t>Drivers: Please note that the term drivers refers to employees driving an organisation owned, leased or hired vehicle as well as to riders of 2 wheeled means of transportation.  This includes also employees who drive their private vehicle for business purposes</t>
  </si>
  <si>
    <t>Strategy: a plan for achieving a particular goal usually over a long period of time</t>
  </si>
  <si>
    <t>Policy: A policy is a principle or protocol to guide decisions and achieve rational outcomes. A policy is a statement of intent, and is implemented as a procedure or protocol.</t>
  </si>
  <si>
    <t xml:space="preserve">Procedure: A procedure is a document written to support a policy. A Procedure is designed to describe Who, What, Where, When, and Why by means of establishing corporate accountability in support of the implementation of a "policy". </t>
  </si>
  <si>
    <t>Using the Self Assessment</t>
  </si>
  <si>
    <t>Important</t>
  </si>
  <si>
    <t>Self-Evaluation against VFM standards. Please fill out the appropriate cell for each of the two scoring dimensions with "x"</t>
  </si>
  <si>
    <r>
      <t xml:space="preserve">In my organisations there is a clear framework for accountability and responsibility in place, which specifies for each member of staff what the </t>
    </r>
    <r>
      <rPr>
        <b/>
        <sz val="12"/>
        <color rgb="FF000000"/>
        <rFont val="Calibri"/>
        <family val="2"/>
        <charset val="161"/>
      </rPr>
      <t>fleet management</t>
    </r>
    <r>
      <rPr>
        <sz val="12"/>
        <color rgb="FF000000"/>
        <rFont val="Calibri"/>
        <family val="2"/>
        <charset val="161"/>
      </rPr>
      <t xml:space="preserve"> responsibilities are. </t>
    </r>
  </si>
  <si>
    <r>
      <t xml:space="preserve">My organisation has put in place clear, transparent, robust </t>
    </r>
    <r>
      <rPr>
        <b/>
        <sz val="12"/>
        <color rgb="FF000000"/>
        <rFont val="Calibri"/>
        <family val="2"/>
        <charset val="161"/>
      </rPr>
      <t>procurement</t>
    </r>
    <r>
      <rPr>
        <sz val="12"/>
        <color rgb="FF000000"/>
        <rFont val="Calibri"/>
        <family val="2"/>
        <charset val="161"/>
      </rPr>
      <t xml:space="preserve"> procedures and processes with specific, measurable, appropriate, relevant specifications. </t>
    </r>
  </si>
  <si>
    <t>Introduction</t>
  </si>
  <si>
    <t xml:space="preserve">The Fleet Management Standards are developed to support Aid and Development Organisations to manage and operate their vehicle fleet in the safest, most cost efficient and effective way with the least impact on the environment. </t>
  </si>
  <si>
    <t>The standards are developed based on good business practice from corporate organisations and with the input from various aid and development organisations</t>
  </si>
  <si>
    <t>The standards are divided in three levels: Basic, Advanced and Professional standards</t>
  </si>
  <si>
    <t>Basic Standards: describe the minimum quality standards that any organisation should have in place to be compliant with good practice</t>
  </si>
  <si>
    <t xml:space="preserve">Professional Standards: describe standards that aim to a high quality of fleet management and continious improvement. </t>
  </si>
  <si>
    <t>Advanced Standards: describe a commitment to become safer, greener, cost efficient and effective.</t>
  </si>
  <si>
    <t>A description of the standards can be found in the tabs Basic, Advanced and Professional, including the purpose of the standard and how the standard can be demonstrated (evidence)</t>
  </si>
  <si>
    <t xml:space="preserve">Organisations can use the Self Assessment to rate themselves at organisational level and practical implementation level, based on the scoring a gap analysis will be build (Gap analysis graphs) which provides guidance for the areas of improvement. </t>
  </si>
  <si>
    <t xml:space="preserve">My organisation provides drivers with up to date information in which driving rules and regulations are stated. </t>
  </si>
  <si>
    <t xml:space="preserve">My organisation has a system in place that ensures that journeys are properly authorised and that in the event of a delay, appropriate response can be put into effect. </t>
  </si>
  <si>
    <t>In my organisation there is an effective incident and crash response system in place, which lays out roles and responsibilities as well as response times.</t>
  </si>
  <si>
    <t xml:space="preserve">When my organisation outsources transportation, clear safety and environmental criteria are considered in the selection procedure. </t>
  </si>
  <si>
    <r>
      <t>My organisation has a clear framework for accountability and responsibility in place, which specifies for each member of staff what the</t>
    </r>
    <r>
      <rPr>
        <b/>
        <sz val="12"/>
        <color rgb="FF000000"/>
        <rFont val="Calibri"/>
        <family val="2"/>
      </rPr>
      <t xml:space="preserve"> fleet safety and sustainability</t>
    </r>
    <r>
      <rPr>
        <sz val="12"/>
        <color rgb="FF000000"/>
        <rFont val="Calibri"/>
        <family val="2"/>
        <charset val="161"/>
      </rPr>
      <t xml:space="preserve"> responsibilities are. </t>
    </r>
  </si>
  <si>
    <r>
      <t xml:space="preserve">My organisation has clear procedures in place that support </t>
    </r>
    <r>
      <rPr>
        <b/>
        <sz val="12"/>
        <color rgb="FF000000"/>
        <rFont val="Calibri"/>
        <family val="2"/>
        <charset val="161"/>
      </rPr>
      <t>selection and specification</t>
    </r>
    <r>
      <rPr>
        <sz val="12"/>
        <color rgb="FF000000"/>
        <rFont val="Calibri"/>
        <family val="2"/>
        <charset val="161"/>
      </rPr>
      <t xml:space="preserve"> of vehicles that are suitable for the types of trips undertaken, safe for staff and other road users and with the lowest impact on the environment.</t>
    </r>
  </si>
  <si>
    <t xml:space="preserve">My organisation carries out a Life Cycle Analysis on every vehicle in the fleet and regularly reviews these analyses focussing on the Total Cost of Ownership of each vehicle. </t>
  </si>
  <si>
    <t xml:space="preserve">In my organisation an appointed senior manager is accountable and responsible for managing and executing of the fleet strategy. </t>
  </si>
  <si>
    <t>My organisation holds a minimum of third party insurance or self-insurance for the fleet and any other insurance necessary to provide financial protection to the operation.</t>
  </si>
  <si>
    <t>My organisation has a clear fleet management strategy in place that describes how vehicle fleets support the mandate / programme objectives of the organisation, the safety of staff and other road users and the environmental sustainability.</t>
  </si>
  <si>
    <t>In the safety and sustainability stategies of my organisation, consideration has been given to vehicle fleets and fleet management.</t>
  </si>
  <si>
    <t xml:space="preserve">In my organisation full and comprehensive hazard identification and risk assessments are carried out and reviewed at least annually as part of the management review. </t>
  </si>
  <si>
    <t>Every two years, my organisation does a market assessment to identify and work with the most appropriate service providers</t>
  </si>
  <si>
    <t>My organisation ensures that the reported incidents and crashes are analysed, that root causes are identified, and that lessons learned and corrective actions are implemented.</t>
  </si>
  <si>
    <t>My organisation measures the fleet safety performance at least once a year.</t>
  </si>
  <si>
    <t>My organisation purchases fuel that is the least harmful for the environment or health.</t>
  </si>
  <si>
    <t>My organisation ensures that near misses are recorded, analysed and that lessons learned and corrective actions are implemented.</t>
  </si>
  <si>
    <t>My organisation reviews the contractors’ safety and environmental performance at least once every 12 months</t>
  </si>
  <si>
    <t>My organisation has a travel hierarchy, that encourages remote working and car sharing, to minimise the environmental impact.</t>
  </si>
  <si>
    <t>N</t>
  </si>
  <si>
    <r>
      <t xml:space="preserve">Select the </t>
    </r>
    <r>
      <rPr>
        <b/>
        <i/>
        <sz val="10"/>
        <rFont val="Avenir Roman"/>
      </rPr>
      <t>Self Assessment</t>
    </r>
    <r>
      <rPr>
        <sz val="11"/>
        <color theme="1"/>
        <rFont val="Avenir Roman"/>
      </rPr>
      <t xml:space="preserve"> Score sheet</t>
    </r>
  </si>
  <si>
    <r>
      <t>For each statement apply a rating in the Rating</t>
    </r>
    <r>
      <rPr>
        <sz val="11"/>
        <color theme="1"/>
        <rFont val="Avenir Roman"/>
      </rPr>
      <t xml:space="preserve"> columns. Rate the organisation first (column C to G), then rate how well the statement is implemented (column I to M) </t>
    </r>
  </si>
  <si>
    <r>
      <t xml:space="preserve">Based on the ratings, graphs will build in the </t>
    </r>
    <r>
      <rPr>
        <b/>
        <i/>
        <sz val="10"/>
        <rFont val="Avenir Roman"/>
      </rPr>
      <t>Gap Analysis Graphs</t>
    </r>
    <r>
      <rPr>
        <sz val="10"/>
        <rFont val="Avenir Roman"/>
      </rPr>
      <t xml:space="preserve"> sheet. This will give you the areas of improvement. </t>
    </r>
  </si>
  <si>
    <r>
      <t xml:space="preserve">It is your </t>
    </r>
    <r>
      <rPr>
        <b/>
        <i/>
        <sz val="10"/>
        <rFont val="Avenir Roman"/>
      </rPr>
      <t>perception</t>
    </r>
    <r>
      <rPr>
        <sz val="10"/>
        <rFont val="Avenir Roman"/>
      </rPr>
      <t xml:space="preserve"> that counts when filling the self assessment. </t>
    </r>
  </si>
  <si>
    <t xml:space="preserve">Requirement: Organisations should have a framework for accountability and responsibility in place, which specifies for each member of staff what the fleet safety and sustainability  responsibilities are. </t>
  </si>
  <si>
    <t>Requirement: Organisations should have procedures in place that support selection and specification of vehicles that are suitable for the types of trips undertaken, safe for staff and other road users and with the lowest impact on the environment.</t>
  </si>
  <si>
    <t>Documented evidence of fleet safety and sustainability selection and specification procedures</t>
  </si>
  <si>
    <t xml:space="preserve">Requirement: organisations have a clear fuel policy in place including targets for fuel consumption </t>
  </si>
  <si>
    <t>Requirement: Organisations hold a minimum of third party insurance or self-insurance for the fleet and any other insurance necessary to provide financial protection to the operation.</t>
  </si>
  <si>
    <t xml:space="preserve">Requirement: Organisations have a robust system in place setting out what checks and inspections need to be carried out, with what frequency and by whom. This includes pre-trip checks, inter-trip check and post-trip check. </t>
  </si>
  <si>
    <t>In my organisation crashes and incidents are recorded in a standardised way.</t>
  </si>
  <si>
    <t>Requirement: Organisations shall ensure that there is a crash and incident response system in place, which lays out roles and responsibilities as well as response times</t>
  </si>
  <si>
    <t>To establish guidelines for responding to a crash and to ensure accurate and consistent reporting of information concerning the crash</t>
  </si>
  <si>
    <t>Requirement: Organisations shall ensure that crashes and incidents are recorded.</t>
  </si>
  <si>
    <t xml:space="preserve">To ensure that all crashes and incidents are managed in a consistent manner, that evidence is captured </t>
  </si>
  <si>
    <t>Evidence of recorded crashes and incidents</t>
  </si>
  <si>
    <t xml:space="preserve">Requirement: Organisations that choose to outsource transportation, consider clear safety and environmental criteria in the selection procedure. </t>
  </si>
  <si>
    <t>Requirement: Organisations measure the fleet safety performance at least once a year.</t>
  </si>
  <si>
    <t>Requirement: Organisations should do a market assessment at a minimum every 2 years to identify and work with the most appropriate service providers</t>
  </si>
  <si>
    <t>To ensure that the organisation works with (transport) service providers that provide best value for money in terms of costs, safety and environmental sustainability</t>
  </si>
  <si>
    <t>Documented records of the market research</t>
  </si>
  <si>
    <t>To avoid road traffic crashes in the future</t>
  </si>
  <si>
    <t>Requirement: Organisations shall ensure that the reported road traffic crashes and incidents are analysed and that root causes are identified, and that lessons learned and corrective actions are implemented.</t>
  </si>
  <si>
    <t>Evidence of recorded crashes and incidents and evidence of the root cause analysis being reviewed and reacted on</t>
  </si>
  <si>
    <t>My organisation annually conducts an emergency transport needs assessment and is prepared to respond to an emergency if needed</t>
  </si>
  <si>
    <t>Requirement: Organisations should conduct emergency transport needs asssessments annually and ensure that the fleet function is prepared to  respond to an emergency if needed</t>
  </si>
  <si>
    <t>To ensure that during emergency and disaster response activities the fleet function can provide appropriate support to the organisation</t>
  </si>
  <si>
    <t>A documented emergency transported needs assessment</t>
  </si>
  <si>
    <t>To ensure that fuel consumption and reduction in emissions is measured against targets and take appropriate measures when needed</t>
  </si>
  <si>
    <t>To ensure that senior management are engaged in reviewing fleet safety system that performance is measured against targets and take appropriate measures when needed</t>
  </si>
  <si>
    <t xml:space="preserve">To minimise the environmental impact of the fleet </t>
  </si>
  <si>
    <t>Requirement: Organisations should have a travel hierarchy, that encourages remote working and car sharing</t>
  </si>
  <si>
    <t>Requirement: Organisations should purchase fuel that is the least harmful for the environment or health.</t>
  </si>
  <si>
    <t xml:space="preserve">Documented evidence that fuel that has been bought is less harmful. </t>
  </si>
  <si>
    <t xml:space="preserve"> Requirement: The organisation should review the contractors’ safety and environmental performance at least once every 12 months</t>
  </si>
  <si>
    <t>Requirement: Organisations should have a policy in place that  highlights the requirements for employees to use the most economic and efficient method of travel, taking into account the cost of travel, environmental impact and timing factors</t>
  </si>
  <si>
    <t>Requirement: Organsations should publicly report its road safety and environmental performance</t>
  </si>
  <si>
    <t xml:space="preserve">Requirement: Organisations should have a structured approach in place to finance their fleet </t>
  </si>
  <si>
    <t xml:space="preserve">To ensure that the average age of the fleet in line with its disposal policy and to ensure that the organisation meets the criteria in its safety and environmental policies. </t>
  </si>
  <si>
    <t xml:space="preserve">Requirement: Organisations shall ensure that costs of fleet are 100% recordable and traceable. </t>
  </si>
  <si>
    <t>To ensure the organisation is compliant with local laws and has the resources to cover the costs of a potential road traffic crash</t>
  </si>
  <si>
    <t>To ensure that fleet related decisions can be made using accurate data and to ensure transparancy of the fleet costs</t>
  </si>
  <si>
    <t>Documented evidence of the insurance policy</t>
  </si>
  <si>
    <t>Requirement: Organisations should have an approach in place that limits the chance of data capture errors</t>
  </si>
  <si>
    <t xml:space="preserve">In my organisation, financing of the fleet follows a structured approach. </t>
  </si>
  <si>
    <t>In my organisation, costs of fleet are 100% recorded and traceable</t>
  </si>
  <si>
    <t xml:space="preserve">In my organisation, we have an approach to data collection that limits the chance of data capture errors. </t>
  </si>
  <si>
    <t xml:space="preserve"> In my organisation, we have a talent management strategy that supports promotes a gender-balanced fleet workforce</t>
  </si>
  <si>
    <t>Requirement: Organisations have a talent management strategy that supports promotes a gender-balanced fleet workforce</t>
  </si>
  <si>
    <t>To ensure that fleet related decisions can be made using accurate, complete and timley data</t>
  </si>
  <si>
    <t>To ensure the organisation's fufills its commitment to human rights and that the fleet workforce reflects communities in which the organisation operates</t>
  </si>
  <si>
    <t>To be transparant and accountable for the negative consequences that arise from operating fleet</t>
  </si>
  <si>
    <t>Documented evidence of the talet management strategy as well as statistics on the diversity of the workforce</t>
  </si>
  <si>
    <t>Documented evidence, for example in the form of annual Safety, Health and Environment report</t>
  </si>
  <si>
    <t>A documented internal audit report should be available</t>
  </si>
  <si>
    <t>Evidence of spot checks conducted on fleet data, including observations and recommendations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</si>
</sst>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rgb="FF006100"/>
      <name val="Calibri"/>
      <family val="2"/>
      <scheme val="minor"/>
    </font>
    <font>
      <sz val="12"/>
      <color indexed="8"/>
      <name val="Arial Black"/>
      <family val="2"/>
    </font>
    <font>
      <b/>
      <sz val="11"/>
      <color rgb="FF000000"/>
      <name val="Calibri"/>
      <family val="2"/>
      <charset val="161"/>
    </font>
    <font>
      <u/>
      <sz val="11"/>
      <color theme="10"/>
      <name val="Calibri"/>
      <family val="2"/>
      <scheme val="minor"/>
    </font>
    <font>
      <u/>
      <sz val="11"/>
      <color theme="11"/>
      <name val="Calibri"/>
      <family val="2"/>
      <scheme val="minor"/>
    </font>
    <font>
      <sz val="12"/>
      <color rgb="FF7030A0"/>
      <name val="Arial Black"/>
      <family val="2"/>
    </font>
    <font>
      <b/>
      <sz val="12"/>
      <color theme="1"/>
      <name val="Calibri"/>
      <family val="2"/>
      <scheme val="minor"/>
    </font>
    <font>
      <b/>
      <sz val="11"/>
      <color theme="4"/>
      <name val="Calibri"/>
      <family val="2"/>
      <charset val="161"/>
      <scheme val="minor"/>
    </font>
    <font>
      <b/>
      <sz val="11"/>
      <color rgb="FF4F81BD"/>
      <name val="Calibri"/>
      <family val="2"/>
      <charset val="161"/>
      <scheme val="minor"/>
    </font>
    <font>
      <sz val="12"/>
      <color theme="4"/>
      <name val="Calibri"/>
      <family val="2"/>
      <charset val="161"/>
      <scheme val="minor"/>
    </font>
    <font>
      <b/>
      <sz val="12"/>
      <color theme="4"/>
      <name val="Calibri"/>
      <family val="2"/>
      <charset val="161"/>
      <scheme val="minor"/>
    </font>
    <font>
      <u/>
      <sz val="10"/>
      <color indexed="12"/>
      <name val="Arial"/>
      <family val="2"/>
    </font>
    <font>
      <sz val="8"/>
      <name val="Calibri"/>
      <family val="2"/>
      <scheme val="minor"/>
    </font>
    <font>
      <b/>
      <i/>
      <sz val="12"/>
      <color theme="1"/>
      <name val="Calibri"/>
      <family val="2"/>
      <scheme val="minor"/>
    </font>
    <font>
      <sz val="12"/>
      <color rgb="FF006100"/>
      <name val="Calibri"/>
      <family val="2"/>
      <scheme val="minor"/>
    </font>
    <font>
      <i/>
      <sz val="12"/>
      <color indexed="8"/>
      <name val="Calibri"/>
      <family val="2"/>
    </font>
    <font>
      <b/>
      <sz val="12"/>
      <color indexed="8"/>
      <name val="Calibri"/>
      <family val="2"/>
    </font>
    <font>
      <b/>
      <sz val="12"/>
      <color rgb="FF000000"/>
      <name val="Calibri"/>
      <family val="2"/>
      <charset val="161"/>
    </font>
    <font>
      <sz val="12"/>
      <name val="Calibri"/>
      <family val="2"/>
    </font>
    <font>
      <sz val="12"/>
      <color rgb="FF000000"/>
      <name val="Calibri"/>
      <family val="2"/>
      <charset val="161"/>
    </font>
    <font>
      <b/>
      <sz val="12"/>
      <color rgb="FF000000"/>
      <name val="Calibri"/>
      <family val="2"/>
    </font>
    <font>
      <b/>
      <sz val="11"/>
      <color theme="1"/>
      <name val="Calibri"/>
      <family val="2"/>
      <scheme val="minor"/>
    </font>
    <font>
      <b/>
      <i/>
      <sz val="10"/>
      <name val="Avenir Roman"/>
    </font>
    <font>
      <sz val="11"/>
      <color theme="1"/>
      <name val="Avenir Roman"/>
    </font>
    <font>
      <sz val="10"/>
      <name val="Avenir Roman"/>
    </font>
    <font>
      <b/>
      <sz val="14"/>
      <name val="Avenir Roman"/>
    </font>
    <font>
      <b/>
      <sz val="10"/>
      <name val="Avenir Roman"/>
    </font>
    <font>
      <sz val="10"/>
      <color rgb="FF000000"/>
      <name val="Avenir Roman"/>
    </font>
    <font>
      <u/>
      <sz val="10"/>
      <color rgb="FF0000D4"/>
      <name val="Avenir Roman"/>
    </font>
    <font>
      <sz val="12"/>
      <color rgb="FF000000"/>
      <name val="Calibri"/>
      <family val="2"/>
    </font>
    <font>
      <b/>
      <sz val="11"/>
      <color theme="1"/>
      <name val="Calibri"/>
      <family val="2"/>
      <charset val="161"/>
      <scheme val="minor"/>
    </font>
    <font>
      <sz val="9"/>
      <color rgb="FF000000"/>
      <name val="Calibri"/>
      <family val="2"/>
    </font>
    <font>
      <b/>
      <sz val="9"/>
      <color rgb="FF000000"/>
      <name val="Calibri"/>
      <family val="2"/>
    </font>
    <font>
      <sz val="10"/>
      <color rgb="FF000000"/>
      <name val="Tahoma"/>
      <family val="2"/>
    </font>
    <font>
      <b/>
      <sz val="10"/>
      <color rgb="FF000000"/>
      <name val="Tahoma"/>
      <family val="2"/>
    </font>
  </fonts>
  <fills count="11">
    <fill>
      <patternFill patternType="none"/>
    </fill>
    <fill>
      <patternFill patternType="gray125"/>
    </fill>
    <fill>
      <patternFill patternType="solid">
        <fgColor rgb="FFC6EFCE"/>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indexed="50"/>
        <bgColor indexed="64"/>
      </patternFill>
    </fill>
    <fill>
      <patternFill patternType="solid">
        <fgColor indexed="4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7030A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360">
    <xf numFmtId="0" fontId="0" fillId="0" borderId="0"/>
    <xf numFmtId="0" fontId="5" fillId="2"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6"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12">
    <xf numFmtId="0" fontId="0" fillId="0" borderId="0" xfId="0"/>
    <xf numFmtId="0" fontId="12" fillId="0" borderId="0" xfId="0" applyFont="1" applyAlignment="1">
      <alignment vertical="center"/>
    </xf>
    <xf numFmtId="0" fontId="7" fillId="0" borderId="6" xfId="0" applyFont="1" applyBorder="1" applyAlignment="1">
      <alignment horizontal="left" vertical="center" wrapText="1"/>
    </xf>
    <xf numFmtId="0" fontId="0" fillId="0" borderId="6" xfId="0" applyBorder="1" applyAlignment="1">
      <alignment vertical="center" wrapText="1"/>
    </xf>
    <xf numFmtId="0" fontId="13" fillId="0" borderId="0" xfId="0" applyFont="1" applyAlignment="1">
      <alignment vertical="center"/>
    </xf>
    <xf numFmtId="0" fontId="4" fillId="0" borderId="0" xfId="0" applyFont="1" applyProtection="1">
      <protection locked="0"/>
    </xf>
    <xf numFmtId="0" fontId="15" fillId="0" borderId="0" xfId="0" applyFont="1" applyProtection="1">
      <protection locked="0"/>
    </xf>
    <xf numFmtId="0" fontId="0" fillId="0" borderId="0" xfId="0" applyProtection="1">
      <protection locked="0"/>
    </xf>
    <xf numFmtId="0" fontId="12" fillId="0" borderId="0" xfId="0" applyFont="1" applyProtection="1">
      <protection locked="0"/>
    </xf>
    <xf numFmtId="0" fontId="11" fillId="0" borderId="0" xfId="0" applyFont="1" applyProtection="1">
      <protection locked="0"/>
    </xf>
    <xf numFmtId="0" fontId="14" fillId="0" borderId="0" xfId="0" applyFont="1"/>
    <xf numFmtId="0" fontId="4" fillId="0" borderId="0" xfId="0" applyFont="1"/>
    <xf numFmtId="0" fontId="3" fillId="0" borderId="0" xfId="0" applyFont="1" applyProtection="1">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8" xfId="0" applyFont="1" applyBorder="1" applyProtection="1">
      <protection locked="0"/>
    </xf>
    <xf numFmtId="0" fontId="3" fillId="0" borderId="10" xfId="0" applyFont="1" applyBorder="1" applyProtection="1">
      <protection locked="0"/>
    </xf>
    <xf numFmtId="0" fontId="3" fillId="0" borderId="12" xfId="0" applyFont="1" applyBorder="1" applyProtection="1">
      <protection locked="0"/>
    </xf>
    <xf numFmtId="0" fontId="3" fillId="0" borderId="12" xfId="0" applyFont="1" applyBorder="1"/>
    <xf numFmtId="0" fontId="3" fillId="0" borderId="0" xfId="0" applyFont="1"/>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Protection="1">
      <protection locked="0"/>
    </xf>
    <xf numFmtId="0" fontId="3" fillId="0" borderId="6" xfId="0" applyFont="1" applyBorder="1" applyProtection="1">
      <protection locked="0"/>
    </xf>
    <xf numFmtId="0" fontId="3" fillId="0" borderId="6" xfId="0" applyFont="1" applyBorder="1"/>
    <xf numFmtId="0" fontId="3" fillId="0" borderId="1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Protection="1">
      <protection locked="0"/>
    </xf>
    <xf numFmtId="0" fontId="3" fillId="0" borderId="15" xfId="0" applyFont="1" applyBorder="1" applyProtection="1">
      <protection locked="0"/>
    </xf>
    <xf numFmtId="0" fontId="3" fillId="0" borderId="19" xfId="0" applyFont="1" applyBorder="1"/>
    <xf numFmtId="0" fontId="3" fillId="0" borderId="1" xfId="0" applyFont="1" applyBorder="1" applyProtection="1">
      <protection locked="0"/>
    </xf>
    <xf numFmtId="0" fontId="3" fillId="9" borderId="22" xfId="0" applyFont="1" applyFill="1" applyBorder="1"/>
    <xf numFmtId="0" fontId="11" fillId="0" borderId="0" xfId="0" applyFont="1" applyAlignment="1">
      <alignment horizontal="left" vertical="center"/>
    </xf>
    <xf numFmtId="0" fontId="3" fillId="0" borderId="0" xfId="0" applyFont="1" applyAlignment="1">
      <alignment vertical="center"/>
    </xf>
    <xf numFmtId="14" fontId="3" fillId="0" borderId="0" xfId="0" applyNumberFormat="1" applyFont="1" applyAlignment="1">
      <alignment vertical="center"/>
    </xf>
    <xf numFmtId="0" fontId="19" fillId="2" borderId="6" xfId="1" applyFont="1" applyBorder="1" applyAlignment="1" applyProtection="1">
      <alignment horizontal="justify" vertical="center" wrapText="1"/>
    </xf>
    <xf numFmtId="0" fontId="11" fillId="2" borderId="6" xfId="1" applyFont="1" applyBorder="1" applyAlignment="1" applyProtection="1">
      <alignment horizontal="center" vertical="center" wrapText="1"/>
    </xf>
    <xf numFmtId="0" fontId="19" fillId="2" borderId="6" xfId="1" applyFont="1" applyBorder="1" applyAlignment="1" applyProtection="1"/>
    <xf numFmtId="0" fontId="19" fillId="2" borderId="0" xfId="1" applyFont="1" applyBorder="1" applyAlignment="1" applyProtection="1"/>
    <xf numFmtId="0" fontId="21" fillId="0" borderId="12" xfId="0" applyFont="1" applyBorder="1" applyAlignment="1">
      <alignment horizontal="center" textRotation="90"/>
    </xf>
    <xf numFmtId="0" fontId="21" fillId="0" borderId="13" xfId="0" applyFont="1" applyBorder="1" applyAlignment="1">
      <alignment horizontal="center" textRotation="90"/>
    </xf>
    <xf numFmtId="0" fontId="21" fillId="0" borderId="14" xfId="0" applyFont="1" applyBorder="1" applyAlignment="1">
      <alignment horizontal="center" textRotation="90"/>
    </xf>
    <xf numFmtId="0" fontId="20" fillId="3" borderId="0" xfId="0" applyFont="1" applyFill="1" applyAlignment="1">
      <alignment horizontal="center" vertical="center" wrapText="1"/>
    </xf>
    <xf numFmtId="0" fontId="6" fillId="4" borderId="15" xfId="0" quotePrefix="1" applyFont="1" applyFill="1" applyBorder="1" applyAlignment="1">
      <alignment horizontal="center"/>
    </xf>
    <xf numFmtId="0" fontId="6" fillId="5" borderId="15" xfId="0" applyFont="1" applyFill="1" applyBorder="1" applyAlignment="1">
      <alignment horizontal="center"/>
    </xf>
    <xf numFmtId="0" fontId="6" fillId="6" borderId="15" xfId="0" applyFont="1" applyFill="1" applyBorder="1" applyAlignment="1">
      <alignment horizontal="center"/>
    </xf>
    <xf numFmtId="0" fontId="6" fillId="7" borderId="7" xfId="0" quotePrefix="1" applyFont="1" applyFill="1" applyBorder="1" applyAlignment="1">
      <alignment horizontal="center"/>
    </xf>
    <xf numFmtId="0" fontId="6" fillId="8" borderId="15" xfId="0" applyFont="1" applyFill="1" applyBorder="1" applyAlignment="1">
      <alignment horizontal="center"/>
    </xf>
    <xf numFmtId="0" fontId="10" fillId="10" borderId="14" xfId="0" applyFont="1" applyFill="1" applyBorder="1" applyAlignment="1">
      <alignment horizontal="center"/>
    </xf>
    <xf numFmtId="0" fontId="20" fillId="9" borderId="0" xfId="0" applyFont="1" applyFill="1" applyAlignment="1">
      <alignment horizontal="center" vertical="center" wrapText="1"/>
    </xf>
    <xf numFmtId="0" fontId="22" fillId="9" borderId="0" xfId="0" applyFont="1" applyFill="1" applyAlignment="1">
      <alignment horizontal="center" wrapText="1"/>
    </xf>
    <xf numFmtId="0" fontId="6" fillId="9" borderId="2" xfId="0" quotePrefix="1" applyFont="1" applyFill="1" applyBorder="1" applyAlignment="1">
      <alignment horizontal="center"/>
    </xf>
    <xf numFmtId="0" fontId="6" fillId="9" borderId="2" xfId="0" applyFont="1" applyFill="1" applyBorder="1" applyAlignment="1">
      <alignment horizontal="center"/>
    </xf>
    <xf numFmtId="0" fontId="6" fillId="9" borderId="16" xfId="0" applyFont="1" applyFill="1" applyBorder="1" applyAlignment="1">
      <alignment horizontal="center"/>
    </xf>
    <xf numFmtId="0" fontId="10" fillId="9" borderId="2" xfId="0" applyFont="1" applyFill="1" applyBorder="1" applyAlignment="1">
      <alignment horizontal="center"/>
    </xf>
    <xf numFmtId="0" fontId="3" fillId="9" borderId="0" xfId="0" applyFont="1" applyFill="1"/>
    <xf numFmtId="0" fontId="23" fillId="0" borderId="6" xfId="0" applyFont="1" applyBorder="1" applyAlignment="1">
      <alignment vertical="center" wrapText="1"/>
    </xf>
    <xf numFmtId="0" fontId="24" fillId="0" borderId="6" xfId="0" applyFont="1" applyBorder="1" applyAlignment="1">
      <alignment horizontal="left" wrapText="1"/>
    </xf>
    <xf numFmtId="0" fontId="3" fillId="9" borderId="17" xfId="0" applyFont="1" applyFill="1" applyBorder="1"/>
    <xf numFmtId="0" fontId="3" fillId="0" borderId="16" xfId="0" applyFont="1" applyBorder="1"/>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9" borderId="21" xfId="0" applyFont="1" applyFill="1" applyBorder="1" applyAlignment="1">
      <alignment horizontal="center"/>
    </xf>
    <xf numFmtId="0" fontId="25" fillId="0" borderId="6" xfId="0" applyFont="1" applyBorder="1" applyAlignment="1">
      <alignment horizontal="left" vertical="center" wrapText="1"/>
    </xf>
    <xf numFmtId="0" fontId="26" fillId="0" borderId="6" xfId="0" applyFont="1" applyBorder="1" applyAlignment="1">
      <alignment horizontal="left" vertical="center"/>
    </xf>
    <xf numFmtId="0" fontId="30" fillId="0" borderId="0" xfId="0" applyFont="1"/>
    <xf numFmtId="0" fontId="28" fillId="0" borderId="0" xfId="0" applyFont="1" applyAlignment="1">
      <alignment wrapText="1"/>
    </xf>
    <xf numFmtId="0" fontId="28" fillId="0" borderId="0" xfId="0" applyFont="1"/>
    <xf numFmtId="0" fontId="29" fillId="0" borderId="0" xfId="0" applyFont="1"/>
    <xf numFmtId="0" fontId="31" fillId="0" borderId="0" xfId="0" applyFont="1" applyAlignment="1">
      <alignment horizontal="center"/>
    </xf>
    <xf numFmtId="0" fontId="29" fillId="0" borderId="0" xfId="0" applyFont="1" applyAlignment="1">
      <alignment vertical="center" wrapText="1"/>
    </xf>
    <xf numFmtId="0" fontId="33" fillId="0" borderId="0" xfId="352" applyFont="1" applyFill="1" applyAlignment="1" applyProtection="1"/>
    <xf numFmtId="0" fontId="34" fillId="0" borderId="6" xfId="0" applyFont="1" applyBorder="1" applyAlignment="1">
      <alignment horizontal="left" wrapText="1"/>
    </xf>
    <xf numFmtId="0" fontId="7" fillId="0" borderId="1" xfId="0" applyFont="1" applyBorder="1" applyAlignment="1">
      <alignment horizontal="left" vertical="center" wrapText="1"/>
    </xf>
    <xf numFmtId="0" fontId="0" fillId="0" borderId="6" xfId="0" applyBorder="1"/>
    <xf numFmtId="0" fontId="0" fillId="0" borderId="6" xfId="0" applyBorder="1" applyAlignment="1">
      <alignment wrapText="1"/>
    </xf>
    <xf numFmtId="0" fontId="1" fillId="0" borderId="6" xfId="0" applyFont="1" applyBorder="1"/>
    <xf numFmtId="0" fontId="1" fillId="0" borderId="12" xfId="0" applyFont="1" applyBorder="1" applyProtection="1">
      <protection locked="0"/>
    </xf>
    <xf numFmtId="0" fontId="1" fillId="0" borderId="6" xfId="0" applyFont="1" applyBorder="1" applyAlignment="1">
      <alignment wrapText="1"/>
    </xf>
    <xf numFmtId="0" fontId="1" fillId="0" borderId="12" xfId="0" applyFont="1" applyBorder="1" applyAlignment="1" applyProtection="1">
      <alignment horizontal="center" vertical="center"/>
      <protection locked="0"/>
    </xf>
    <xf numFmtId="0" fontId="35" fillId="0" borderId="6" xfId="0" applyFont="1" applyBorder="1" applyAlignment="1">
      <alignment vertical="center"/>
    </xf>
    <xf numFmtId="0" fontId="35" fillId="0" borderId="6" xfId="0" applyFont="1" applyBorder="1" applyAlignment="1">
      <alignment vertical="center" wrapText="1"/>
    </xf>
    <xf numFmtId="0" fontId="23" fillId="0" borderId="6" xfId="0" applyFont="1" applyBorder="1" applyAlignment="1" applyProtection="1">
      <alignment vertical="center" wrapText="1"/>
      <protection locked="0"/>
    </xf>
    <xf numFmtId="0" fontId="1" fillId="0" borderId="6" xfId="0" applyFont="1" applyBorder="1" applyProtection="1">
      <protection locked="0"/>
    </xf>
    <xf numFmtId="0" fontId="1" fillId="0" borderId="1" xfId="0" applyFont="1" applyBorder="1" applyProtection="1">
      <protection locked="0"/>
    </xf>
    <xf numFmtId="0" fontId="1" fillId="0" borderId="15" xfId="0" applyFont="1" applyBorder="1" applyProtection="1">
      <protection locked="0"/>
    </xf>
    <xf numFmtId="0" fontId="1" fillId="0" borderId="3" xfId="0" applyFont="1" applyBorder="1" applyProtection="1">
      <protection locked="0"/>
    </xf>
    <xf numFmtId="0" fontId="1" fillId="0" borderId="18" xfId="0" applyFont="1" applyBorder="1" applyProtection="1">
      <protection locked="0"/>
    </xf>
    <xf numFmtId="0" fontId="32" fillId="0" borderId="0" xfId="0" applyFont="1" applyAlignment="1">
      <alignment horizontal="left" vertical="center" wrapText="1"/>
    </xf>
    <xf numFmtId="0" fontId="32" fillId="0" borderId="0" xfId="0" applyFont="1" applyAlignment="1">
      <alignment vertical="center" wrapText="1"/>
    </xf>
    <xf numFmtId="0" fontId="29" fillId="0" borderId="0" xfId="0" applyFont="1" applyAlignment="1">
      <alignment vertical="center" wrapText="1"/>
    </xf>
    <xf numFmtId="0" fontId="20" fillId="3" borderId="8"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1" fillId="2" borderId="1" xfId="1" applyFont="1" applyBorder="1" applyAlignment="1" applyProtection="1">
      <alignment horizontal="center" vertical="center" wrapText="1"/>
    </xf>
    <xf numFmtId="0" fontId="11" fillId="2" borderId="2" xfId="1" applyFont="1" applyBorder="1" applyAlignment="1" applyProtection="1">
      <alignment horizontal="center" vertical="center" wrapText="1"/>
    </xf>
    <xf numFmtId="0" fontId="11" fillId="2" borderId="3" xfId="1" applyFont="1" applyBorder="1" applyAlignment="1" applyProtection="1">
      <alignment horizontal="center" vertical="center" wrapText="1"/>
    </xf>
    <xf numFmtId="0" fontId="11" fillId="2" borderId="6" xfId="1" applyFont="1" applyBorder="1" applyAlignment="1" applyProtection="1">
      <alignment horizontal="center" vertical="center" wrapText="1"/>
    </xf>
    <xf numFmtId="0" fontId="18" fillId="2" borderId="1" xfId="1" applyFont="1" applyBorder="1" applyAlignment="1" applyProtection="1">
      <alignment horizontal="center" vertical="center" wrapText="1"/>
    </xf>
    <xf numFmtId="0" fontId="18" fillId="2" borderId="2" xfId="1" applyFont="1" applyBorder="1" applyAlignment="1" applyProtection="1">
      <alignment horizontal="center" vertical="center" wrapText="1"/>
    </xf>
    <xf numFmtId="0" fontId="11" fillId="0" borderId="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xf>
    <xf numFmtId="0" fontId="3" fillId="0" borderId="1" xfId="0" applyFont="1" applyBorder="1" applyAlignment="1">
      <alignment horizontal="center"/>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3" fillId="9" borderId="20" xfId="0" applyFont="1" applyFill="1" applyBorder="1" applyAlignment="1"/>
    <xf numFmtId="0" fontId="0" fillId="0" borderId="6" xfId="0" applyBorder="1" applyAlignment="1">
      <alignment vertical="top" wrapText="1"/>
    </xf>
    <xf numFmtId="0" fontId="24" fillId="0" borderId="6" xfId="0" applyFont="1" applyBorder="1" applyAlignment="1">
      <alignment horizontal="left" vertical="center" wrapText="1"/>
    </xf>
  </cellXfs>
  <cellStyles count="36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Good" xfId="1" builtinId="2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Self Assessment</a:t>
            </a:r>
            <a:r>
              <a:rPr lang="en-US" baseline="0"/>
              <a:t> Score</a:t>
            </a:r>
            <a:endParaRPr lang="en-US"/>
          </a:p>
        </c:rich>
      </c:tx>
      <c:overlay val="0"/>
    </c:title>
    <c:autoTitleDeleted val="0"/>
    <c:plotArea>
      <c:layout/>
      <c:barChart>
        <c:barDir val="col"/>
        <c:grouping val="clustered"/>
        <c:varyColors val="0"/>
        <c:ser>
          <c:idx val="0"/>
          <c:order val="0"/>
          <c:tx>
            <c:strRef>
              <c:f>'Gap analysis graphs'!$B$2</c:f>
              <c:strCache>
                <c:ptCount val="1"/>
                <c:pt idx="0">
                  <c:v>Maximum</c:v>
                </c:pt>
              </c:strCache>
            </c:strRef>
          </c:tx>
          <c:invertIfNegative val="0"/>
          <c:dLbls>
            <c:spPr>
              <a:noFill/>
              <a:ln>
                <a:noFill/>
              </a:ln>
              <a:effectLst/>
            </c:spPr>
            <c:txPr>
              <a:bodyPr/>
              <a:lstStyle/>
              <a:p>
                <a:pPr>
                  <a:defRPr b="1">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graphs'!$A$3:$A$5</c:f>
              <c:strCache>
                <c:ptCount val="3"/>
                <c:pt idx="0">
                  <c:v>Basic</c:v>
                </c:pt>
                <c:pt idx="1">
                  <c:v>Advanced</c:v>
                </c:pt>
                <c:pt idx="2">
                  <c:v>Professional</c:v>
                </c:pt>
              </c:strCache>
            </c:strRef>
          </c:cat>
          <c:val>
            <c:numRef>
              <c:f>'Gap analysis graphs'!$B$3:$B$5</c:f>
              <c:numCache>
                <c:formatCode>General</c:formatCode>
                <c:ptCount val="3"/>
                <c:pt idx="0">
                  <c:v>288</c:v>
                </c:pt>
                <c:pt idx="1">
                  <c:v>104</c:v>
                </c:pt>
                <c:pt idx="2">
                  <c:v>88</c:v>
                </c:pt>
              </c:numCache>
            </c:numRef>
          </c:val>
          <c:extLst>
            <c:ext xmlns:c16="http://schemas.microsoft.com/office/drawing/2014/chart" uri="{C3380CC4-5D6E-409C-BE32-E72D297353CC}">
              <c16:uniqueId val="{00000000-2504-6A4A-8FD2-D2D98354104F}"/>
            </c:ext>
          </c:extLst>
        </c:ser>
        <c:ser>
          <c:idx val="1"/>
          <c:order val="1"/>
          <c:tx>
            <c:strRef>
              <c:f>'Gap analysis graphs'!$C$2</c:f>
              <c:strCache>
                <c:ptCount val="1"/>
                <c:pt idx="0">
                  <c:v>0</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graphs'!$A$3:$A$5</c:f>
              <c:strCache>
                <c:ptCount val="3"/>
                <c:pt idx="0">
                  <c:v>Basic</c:v>
                </c:pt>
                <c:pt idx="1">
                  <c:v>Advanced</c:v>
                </c:pt>
                <c:pt idx="2">
                  <c:v>Professional</c:v>
                </c:pt>
              </c:strCache>
            </c:strRef>
          </c:cat>
          <c:val>
            <c:numRef>
              <c:f>'Gap analysis graphs'!$C$3:$C$5</c:f>
              <c:numCache>
                <c:formatCode>General</c:formatCode>
                <c:ptCount val="3"/>
                <c:pt idx="0">
                  <c:v>0</c:v>
                </c:pt>
                <c:pt idx="1">
                  <c:v>0</c:v>
                </c:pt>
                <c:pt idx="2">
                  <c:v>0</c:v>
                </c:pt>
              </c:numCache>
            </c:numRef>
          </c:val>
          <c:extLst>
            <c:ext xmlns:c16="http://schemas.microsoft.com/office/drawing/2014/chart" uri="{C3380CC4-5D6E-409C-BE32-E72D297353CC}">
              <c16:uniqueId val="{00000001-2504-6A4A-8FD2-D2D98354104F}"/>
            </c:ext>
          </c:extLst>
        </c:ser>
        <c:dLbls>
          <c:showLegendKey val="0"/>
          <c:showVal val="0"/>
          <c:showCatName val="0"/>
          <c:showSerName val="0"/>
          <c:showPercent val="0"/>
          <c:showBubbleSize val="0"/>
        </c:dLbls>
        <c:gapWidth val="150"/>
        <c:axId val="-2112586648"/>
        <c:axId val="-2109387272"/>
      </c:barChart>
      <c:catAx>
        <c:axId val="-2112586648"/>
        <c:scaling>
          <c:orientation val="minMax"/>
        </c:scaling>
        <c:delete val="0"/>
        <c:axPos val="b"/>
        <c:numFmt formatCode="General" sourceLinked="0"/>
        <c:majorTickMark val="out"/>
        <c:minorTickMark val="none"/>
        <c:tickLblPos val="nextTo"/>
        <c:crossAx val="-2109387272"/>
        <c:crosses val="autoZero"/>
        <c:auto val="1"/>
        <c:lblAlgn val="ctr"/>
        <c:lblOffset val="100"/>
        <c:noMultiLvlLbl val="0"/>
      </c:catAx>
      <c:valAx>
        <c:axId val="-2109387272"/>
        <c:scaling>
          <c:orientation val="minMax"/>
        </c:scaling>
        <c:delete val="0"/>
        <c:axPos val="l"/>
        <c:majorGridlines/>
        <c:numFmt formatCode="General" sourceLinked="1"/>
        <c:majorTickMark val="out"/>
        <c:minorTickMark val="none"/>
        <c:tickLblPos val="nextTo"/>
        <c:crossAx val="-211258664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Gaps</a:t>
            </a:r>
            <a:r>
              <a:rPr lang="en-US" baseline="0"/>
              <a:t> in Basic Standards</a:t>
            </a:r>
            <a:endParaRPr lang="en-US"/>
          </a:p>
        </c:rich>
      </c:tx>
      <c:overlay val="0"/>
    </c:title>
    <c:autoTitleDeleted val="0"/>
    <c:plotArea>
      <c:layout/>
      <c:barChart>
        <c:barDir val="col"/>
        <c:grouping val="clustered"/>
        <c:varyColors val="0"/>
        <c:ser>
          <c:idx val="0"/>
          <c:order val="0"/>
          <c:tx>
            <c:strRef>
              <c:f>'Gap analysis graphs'!$B$7</c:f>
              <c:strCache>
                <c:ptCount val="1"/>
                <c:pt idx="0">
                  <c:v>Maximum</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graphs'!$A$8:$A$10</c:f>
              <c:strCache>
                <c:ptCount val="3"/>
                <c:pt idx="0">
                  <c:v>Strategic Fleet Management</c:v>
                </c:pt>
                <c:pt idx="1">
                  <c:v>Operational policies and procedures</c:v>
                </c:pt>
                <c:pt idx="2">
                  <c:v>Reviewing: Collecting data &amp; measuring performance</c:v>
                </c:pt>
              </c:strCache>
            </c:strRef>
          </c:cat>
          <c:val>
            <c:numRef>
              <c:f>'Gap analysis graphs'!$B$8:$B$10</c:f>
              <c:numCache>
                <c:formatCode>General</c:formatCode>
                <c:ptCount val="3"/>
                <c:pt idx="0">
                  <c:v>48</c:v>
                </c:pt>
                <c:pt idx="1">
                  <c:v>208</c:v>
                </c:pt>
                <c:pt idx="2">
                  <c:v>32</c:v>
                </c:pt>
              </c:numCache>
            </c:numRef>
          </c:val>
          <c:extLst>
            <c:ext xmlns:c16="http://schemas.microsoft.com/office/drawing/2014/chart" uri="{C3380CC4-5D6E-409C-BE32-E72D297353CC}">
              <c16:uniqueId val="{00000000-0815-BF4F-8CAE-3358EB39FD8D}"/>
            </c:ext>
          </c:extLst>
        </c:ser>
        <c:ser>
          <c:idx val="1"/>
          <c:order val="1"/>
          <c:tx>
            <c:strRef>
              <c:f>'Gap analysis graphs'!$C$7</c:f>
              <c:strCache>
                <c:ptCount val="1"/>
                <c:pt idx="0">
                  <c:v>0</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graphs'!$A$8:$A$10</c:f>
              <c:strCache>
                <c:ptCount val="3"/>
                <c:pt idx="0">
                  <c:v>Strategic Fleet Management</c:v>
                </c:pt>
                <c:pt idx="1">
                  <c:v>Operational policies and procedures</c:v>
                </c:pt>
                <c:pt idx="2">
                  <c:v>Reviewing: Collecting data &amp; measuring performance</c:v>
                </c:pt>
              </c:strCache>
            </c:strRef>
          </c:cat>
          <c:val>
            <c:numRef>
              <c:f>'Gap analysis graphs'!$C$8:$C$10</c:f>
              <c:numCache>
                <c:formatCode>General</c:formatCode>
                <c:ptCount val="3"/>
                <c:pt idx="0">
                  <c:v>0</c:v>
                </c:pt>
                <c:pt idx="1">
                  <c:v>0</c:v>
                </c:pt>
                <c:pt idx="2">
                  <c:v>0</c:v>
                </c:pt>
              </c:numCache>
            </c:numRef>
          </c:val>
          <c:extLst>
            <c:ext xmlns:c16="http://schemas.microsoft.com/office/drawing/2014/chart" uri="{C3380CC4-5D6E-409C-BE32-E72D297353CC}">
              <c16:uniqueId val="{00000001-0815-BF4F-8CAE-3358EB39FD8D}"/>
            </c:ext>
          </c:extLst>
        </c:ser>
        <c:dLbls>
          <c:showLegendKey val="0"/>
          <c:showVal val="0"/>
          <c:showCatName val="0"/>
          <c:showSerName val="0"/>
          <c:showPercent val="0"/>
          <c:showBubbleSize val="0"/>
        </c:dLbls>
        <c:gapWidth val="150"/>
        <c:axId val="-2116921256"/>
        <c:axId val="-2108783144"/>
      </c:barChart>
      <c:catAx>
        <c:axId val="-2116921256"/>
        <c:scaling>
          <c:orientation val="minMax"/>
        </c:scaling>
        <c:delete val="0"/>
        <c:axPos val="b"/>
        <c:numFmt formatCode="General" sourceLinked="0"/>
        <c:majorTickMark val="out"/>
        <c:minorTickMark val="none"/>
        <c:tickLblPos val="nextTo"/>
        <c:crossAx val="-2108783144"/>
        <c:crosses val="autoZero"/>
        <c:auto val="1"/>
        <c:lblAlgn val="ctr"/>
        <c:lblOffset val="100"/>
        <c:noMultiLvlLbl val="0"/>
      </c:catAx>
      <c:valAx>
        <c:axId val="-2108783144"/>
        <c:scaling>
          <c:orientation val="minMax"/>
        </c:scaling>
        <c:delete val="0"/>
        <c:axPos val="l"/>
        <c:majorGridlines/>
        <c:numFmt formatCode="General" sourceLinked="1"/>
        <c:majorTickMark val="out"/>
        <c:minorTickMark val="none"/>
        <c:tickLblPos val="nextTo"/>
        <c:crossAx val="-211692125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Gaps in Advanced</a:t>
            </a:r>
            <a:r>
              <a:rPr lang="en-US" baseline="0"/>
              <a:t> Standards</a:t>
            </a:r>
            <a:endParaRPr lang="en-US"/>
          </a:p>
        </c:rich>
      </c:tx>
      <c:overlay val="0"/>
    </c:title>
    <c:autoTitleDeleted val="0"/>
    <c:plotArea>
      <c:layout/>
      <c:barChart>
        <c:barDir val="col"/>
        <c:grouping val="clustered"/>
        <c:varyColors val="0"/>
        <c:ser>
          <c:idx val="0"/>
          <c:order val="0"/>
          <c:tx>
            <c:strRef>
              <c:f>'Gap analysis graphs'!$B$12</c:f>
              <c:strCache>
                <c:ptCount val="1"/>
                <c:pt idx="0">
                  <c:v>Maximum</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graphs'!$A$13:$A$15</c:f>
              <c:strCache>
                <c:ptCount val="3"/>
                <c:pt idx="0">
                  <c:v>Ongoing improvement of performance</c:v>
                </c:pt>
                <c:pt idx="1">
                  <c:v>Controlling / Mitigating business risks</c:v>
                </c:pt>
                <c:pt idx="2">
                  <c:v>Analysing data and identifying corrective actions</c:v>
                </c:pt>
              </c:strCache>
            </c:strRef>
          </c:cat>
          <c:val>
            <c:numRef>
              <c:f>'Gap analysis graphs'!$B$13:$B$15</c:f>
              <c:numCache>
                <c:formatCode>General</c:formatCode>
                <c:ptCount val="3"/>
                <c:pt idx="0">
                  <c:v>56</c:v>
                </c:pt>
                <c:pt idx="1">
                  <c:v>32</c:v>
                </c:pt>
                <c:pt idx="2">
                  <c:v>16</c:v>
                </c:pt>
              </c:numCache>
            </c:numRef>
          </c:val>
          <c:extLst>
            <c:ext xmlns:c16="http://schemas.microsoft.com/office/drawing/2014/chart" uri="{C3380CC4-5D6E-409C-BE32-E72D297353CC}">
              <c16:uniqueId val="{00000000-CA43-C84F-94E5-3AC75DBB9DDB}"/>
            </c:ext>
          </c:extLst>
        </c:ser>
        <c:ser>
          <c:idx val="1"/>
          <c:order val="1"/>
          <c:tx>
            <c:strRef>
              <c:f>'Gap analysis graphs'!$C$12</c:f>
              <c:strCache>
                <c:ptCount val="1"/>
                <c:pt idx="0">
                  <c:v>0</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graphs'!$A$13:$A$15</c:f>
              <c:strCache>
                <c:ptCount val="3"/>
                <c:pt idx="0">
                  <c:v>Ongoing improvement of performance</c:v>
                </c:pt>
                <c:pt idx="1">
                  <c:v>Controlling / Mitigating business risks</c:v>
                </c:pt>
                <c:pt idx="2">
                  <c:v>Analysing data and identifying corrective actions</c:v>
                </c:pt>
              </c:strCache>
            </c:strRef>
          </c:cat>
          <c:val>
            <c:numRef>
              <c:f>'Gap analysis graphs'!$C$13:$C$15</c:f>
              <c:numCache>
                <c:formatCode>General</c:formatCode>
                <c:ptCount val="3"/>
                <c:pt idx="0">
                  <c:v>0</c:v>
                </c:pt>
                <c:pt idx="1">
                  <c:v>0</c:v>
                </c:pt>
                <c:pt idx="2">
                  <c:v>0</c:v>
                </c:pt>
              </c:numCache>
            </c:numRef>
          </c:val>
          <c:extLst>
            <c:ext xmlns:c16="http://schemas.microsoft.com/office/drawing/2014/chart" uri="{C3380CC4-5D6E-409C-BE32-E72D297353CC}">
              <c16:uniqueId val="{00000001-CA43-C84F-94E5-3AC75DBB9DDB}"/>
            </c:ext>
          </c:extLst>
        </c:ser>
        <c:dLbls>
          <c:dLblPos val="ctr"/>
          <c:showLegendKey val="0"/>
          <c:showVal val="1"/>
          <c:showCatName val="0"/>
          <c:showSerName val="0"/>
          <c:showPercent val="0"/>
          <c:showBubbleSize val="0"/>
        </c:dLbls>
        <c:gapWidth val="150"/>
        <c:axId val="-2119477736"/>
        <c:axId val="-2120015192"/>
      </c:barChart>
      <c:catAx>
        <c:axId val="-2119477736"/>
        <c:scaling>
          <c:orientation val="minMax"/>
        </c:scaling>
        <c:delete val="0"/>
        <c:axPos val="b"/>
        <c:numFmt formatCode="General" sourceLinked="0"/>
        <c:majorTickMark val="out"/>
        <c:minorTickMark val="none"/>
        <c:tickLblPos val="nextTo"/>
        <c:crossAx val="-2120015192"/>
        <c:crosses val="autoZero"/>
        <c:auto val="1"/>
        <c:lblAlgn val="ctr"/>
        <c:lblOffset val="100"/>
        <c:noMultiLvlLbl val="0"/>
      </c:catAx>
      <c:valAx>
        <c:axId val="-2120015192"/>
        <c:scaling>
          <c:orientation val="minMax"/>
        </c:scaling>
        <c:delete val="0"/>
        <c:axPos val="l"/>
        <c:majorGridlines/>
        <c:numFmt formatCode="General" sourceLinked="1"/>
        <c:majorTickMark val="out"/>
        <c:minorTickMark val="none"/>
        <c:tickLblPos val="nextTo"/>
        <c:crossAx val="-211947773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Gaps</a:t>
            </a:r>
            <a:r>
              <a:rPr lang="en-US" baseline="0"/>
              <a:t> in Professional Standards</a:t>
            </a:r>
            <a:endParaRPr lang="en-US"/>
          </a:p>
        </c:rich>
      </c:tx>
      <c:overlay val="0"/>
    </c:title>
    <c:autoTitleDeleted val="0"/>
    <c:plotArea>
      <c:layout/>
      <c:barChart>
        <c:barDir val="col"/>
        <c:grouping val="clustered"/>
        <c:varyColors val="0"/>
        <c:ser>
          <c:idx val="0"/>
          <c:order val="0"/>
          <c:tx>
            <c:strRef>
              <c:f>'Gap analysis graphs'!$B$2</c:f>
              <c:strCache>
                <c:ptCount val="1"/>
                <c:pt idx="0">
                  <c:v>Maximum</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graphs'!$A$5</c:f>
              <c:strCache>
                <c:ptCount val="1"/>
                <c:pt idx="0">
                  <c:v>Professional</c:v>
                </c:pt>
              </c:strCache>
            </c:strRef>
          </c:cat>
          <c:val>
            <c:numRef>
              <c:f>'Gap analysis graphs'!$B$5</c:f>
              <c:numCache>
                <c:formatCode>General</c:formatCode>
                <c:ptCount val="1"/>
                <c:pt idx="0">
                  <c:v>88</c:v>
                </c:pt>
              </c:numCache>
            </c:numRef>
          </c:val>
          <c:extLst>
            <c:ext xmlns:c16="http://schemas.microsoft.com/office/drawing/2014/chart" uri="{C3380CC4-5D6E-409C-BE32-E72D297353CC}">
              <c16:uniqueId val="{00000000-FBBD-5E4F-A6B1-50DD7748A273}"/>
            </c:ext>
          </c:extLst>
        </c:ser>
        <c:ser>
          <c:idx val="1"/>
          <c:order val="1"/>
          <c:tx>
            <c:strRef>
              <c:f>'Gap analysis graphs'!$C$2</c:f>
              <c:strCache>
                <c:ptCount val="1"/>
                <c:pt idx="0">
                  <c:v>0</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graphs'!$A$5</c:f>
              <c:strCache>
                <c:ptCount val="1"/>
                <c:pt idx="0">
                  <c:v>Professional</c:v>
                </c:pt>
              </c:strCache>
            </c:strRef>
          </c:cat>
          <c:val>
            <c:numRef>
              <c:f>'Gap analysis graphs'!$C$5</c:f>
              <c:numCache>
                <c:formatCode>General</c:formatCode>
                <c:ptCount val="1"/>
                <c:pt idx="0">
                  <c:v>0</c:v>
                </c:pt>
              </c:numCache>
            </c:numRef>
          </c:val>
          <c:extLst>
            <c:ext xmlns:c16="http://schemas.microsoft.com/office/drawing/2014/chart" uri="{C3380CC4-5D6E-409C-BE32-E72D297353CC}">
              <c16:uniqueId val="{00000001-FBBD-5E4F-A6B1-50DD7748A273}"/>
            </c:ext>
          </c:extLst>
        </c:ser>
        <c:dLbls>
          <c:dLblPos val="ctr"/>
          <c:showLegendKey val="0"/>
          <c:showVal val="1"/>
          <c:showCatName val="0"/>
          <c:showSerName val="0"/>
          <c:showPercent val="0"/>
          <c:showBubbleSize val="0"/>
        </c:dLbls>
        <c:gapWidth val="150"/>
        <c:axId val="-2119862776"/>
        <c:axId val="-2119859832"/>
      </c:barChart>
      <c:catAx>
        <c:axId val="-2119862776"/>
        <c:scaling>
          <c:orientation val="minMax"/>
        </c:scaling>
        <c:delete val="0"/>
        <c:axPos val="b"/>
        <c:numFmt formatCode="General" sourceLinked="1"/>
        <c:majorTickMark val="out"/>
        <c:minorTickMark val="none"/>
        <c:tickLblPos val="nextTo"/>
        <c:crossAx val="-2119859832"/>
        <c:crosses val="autoZero"/>
        <c:auto val="1"/>
        <c:lblAlgn val="ctr"/>
        <c:lblOffset val="100"/>
        <c:noMultiLvlLbl val="0"/>
      </c:catAx>
      <c:valAx>
        <c:axId val="-2119859832"/>
        <c:scaling>
          <c:orientation val="minMax"/>
        </c:scaling>
        <c:delete val="0"/>
        <c:axPos val="l"/>
        <c:majorGridlines/>
        <c:numFmt formatCode="General" sourceLinked="1"/>
        <c:majorTickMark val="out"/>
        <c:minorTickMark val="none"/>
        <c:tickLblPos val="nextTo"/>
        <c:crossAx val="-211986277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Self Assessment</a:t>
            </a:r>
            <a:r>
              <a:rPr lang="en-US" sz="1600" baseline="0"/>
              <a:t> Score breakdown in </a:t>
            </a:r>
          </a:p>
          <a:p>
            <a:pPr>
              <a:defRPr sz="1600"/>
            </a:pPr>
            <a:r>
              <a:rPr lang="en-US" sz="1600" baseline="0"/>
              <a:t>Policies in place and practical implementation </a:t>
            </a:r>
            <a:endParaRPr lang="en-US" sz="1600"/>
          </a:p>
        </c:rich>
      </c:tx>
      <c:overlay val="0"/>
    </c:title>
    <c:autoTitleDeleted val="0"/>
    <c:plotArea>
      <c:layout/>
      <c:barChart>
        <c:barDir val="col"/>
        <c:grouping val="clustered"/>
        <c:varyColors val="0"/>
        <c:ser>
          <c:idx val="0"/>
          <c:order val="0"/>
          <c:tx>
            <c:strRef>
              <c:f>'Gap analysis graphs'!$B$2</c:f>
              <c:strCache>
                <c:ptCount val="1"/>
                <c:pt idx="0">
                  <c:v>Maximum</c:v>
                </c:pt>
              </c:strCache>
            </c:strRef>
          </c:tx>
          <c:invertIfNegative val="0"/>
          <c:dLbls>
            <c:spPr>
              <a:noFill/>
              <a:ln>
                <a:noFill/>
              </a:ln>
              <a:effectLst/>
            </c:spPr>
            <c:txPr>
              <a:bodyPr/>
              <a:lstStyle/>
              <a:p>
                <a:pPr>
                  <a:defRPr b="1">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graphs'!$A$3:$A$5</c:f>
              <c:strCache>
                <c:ptCount val="3"/>
                <c:pt idx="0">
                  <c:v>Basic</c:v>
                </c:pt>
                <c:pt idx="1">
                  <c:v>Advanced</c:v>
                </c:pt>
                <c:pt idx="2">
                  <c:v>Professional</c:v>
                </c:pt>
              </c:strCache>
            </c:strRef>
          </c:cat>
          <c:val>
            <c:numRef>
              <c:f>'Gap analysis graphs'!$E$3:$E$5</c:f>
              <c:numCache>
                <c:formatCode>General</c:formatCode>
                <c:ptCount val="3"/>
                <c:pt idx="0">
                  <c:v>144</c:v>
                </c:pt>
                <c:pt idx="1">
                  <c:v>52</c:v>
                </c:pt>
                <c:pt idx="2">
                  <c:v>44</c:v>
                </c:pt>
              </c:numCache>
            </c:numRef>
          </c:val>
          <c:extLst>
            <c:ext xmlns:c16="http://schemas.microsoft.com/office/drawing/2014/chart" uri="{C3380CC4-5D6E-409C-BE32-E72D297353CC}">
              <c16:uniqueId val="{00000000-0D6F-034B-B6B8-62D7FC5A28EC}"/>
            </c:ext>
          </c:extLst>
        </c:ser>
        <c:ser>
          <c:idx val="1"/>
          <c:order val="1"/>
          <c:tx>
            <c:strRef>
              <c:f>'Gap analysis graphs'!$F$2</c:f>
              <c:strCache>
                <c:ptCount val="1"/>
                <c:pt idx="0">
                  <c:v>Policies in place</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graphs'!$A$3:$A$5</c:f>
              <c:strCache>
                <c:ptCount val="3"/>
                <c:pt idx="0">
                  <c:v>Basic</c:v>
                </c:pt>
                <c:pt idx="1">
                  <c:v>Advanced</c:v>
                </c:pt>
                <c:pt idx="2">
                  <c:v>Professional</c:v>
                </c:pt>
              </c:strCache>
            </c:strRef>
          </c:cat>
          <c:val>
            <c:numRef>
              <c:f>'Gap analysis graphs'!$F$3:$F$5</c:f>
              <c:numCache>
                <c:formatCode>General</c:formatCode>
                <c:ptCount val="3"/>
                <c:pt idx="0">
                  <c:v>0</c:v>
                </c:pt>
                <c:pt idx="1">
                  <c:v>0</c:v>
                </c:pt>
                <c:pt idx="2">
                  <c:v>0</c:v>
                </c:pt>
              </c:numCache>
            </c:numRef>
          </c:val>
          <c:extLst>
            <c:ext xmlns:c16="http://schemas.microsoft.com/office/drawing/2014/chart" uri="{C3380CC4-5D6E-409C-BE32-E72D297353CC}">
              <c16:uniqueId val="{00000001-0D6F-034B-B6B8-62D7FC5A28EC}"/>
            </c:ext>
          </c:extLst>
        </c:ser>
        <c:ser>
          <c:idx val="2"/>
          <c:order val="2"/>
          <c:tx>
            <c:strRef>
              <c:f>'Gap analysis graphs'!$G$2</c:f>
              <c:strCache>
                <c:ptCount val="1"/>
                <c:pt idx="0">
                  <c:v>Practical implementation</c:v>
                </c:pt>
              </c:strCache>
            </c:strRef>
          </c:tx>
          <c:invertIfNegative val="0"/>
          <c:dLbls>
            <c:spPr>
              <a:noFill/>
              <a:ln>
                <a:noFill/>
              </a:ln>
              <a:effectLst/>
            </c:spPr>
            <c:txPr>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graphs'!$A$3:$A$5</c:f>
              <c:strCache>
                <c:ptCount val="3"/>
                <c:pt idx="0">
                  <c:v>Basic</c:v>
                </c:pt>
                <c:pt idx="1">
                  <c:v>Advanced</c:v>
                </c:pt>
                <c:pt idx="2">
                  <c:v>Professional</c:v>
                </c:pt>
              </c:strCache>
            </c:strRef>
          </c:cat>
          <c:val>
            <c:numRef>
              <c:f>'Gap analysis graphs'!$G$3:$G$5</c:f>
              <c:numCache>
                <c:formatCode>General</c:formatCode>
                <c:ptCount val="3"/>
                <c:pt idx="0">
                  <c:v>0</c:v>
                </c:pt>
                <c:pt idx="1">
                  <c:v>0</c:v>
                </c:pt>
                <c:pt idx="2">
                  <c:v>0</c:v>
                </c:pt>
              </c:numCache>
            </c:numRef>
          </c:val>
          <c:extLst>
            <c:ext xmlns:c16="http://schemas.microsoft.com/office/drawing/2014/chart" uri="{C3380CC4-5D6E-409C-BE32-E72D297353CC}">
              <c16:uniqueId val="{00000002-0D6F-034B-B6B8-62D7FC5A28EC}"/>
            </c:ext>
          </c:extLst>
        </c:ser>
        <c:dLbls>
          <c:showLegendKey val="0"/>
          <c:showVal val="0"/>
          <c:showCatName val="0"/>
          <c:showSerName val="0"/>
          <c:showPercent val="0"/>
          <c:showBubbleSize val="0"/>
        </c:dLbls>
        <c:gapWidth val="150"/>
        <c:axId val="-2119786344"/>
        <c:axId val="-2120088312"/>
      </c:barChart>
      <c:catAx>
        <c:axId val="-2119786344"/>
        <c:scaling>
          <c:orientation val="minMax"/>
        </c:scaling>
        <c:delete val="0"/>
        <c:axPos val="b"/>
        <c:numFmt formatCode="General" sourceLinked="0"/>
        <c:majorTickMark val="out"/>
        <c:minorTickMark val="none"/>
        <c:tickLblPos val="nextTo"/>
        <c:crossAx val="-2120088312"/>
        <c:crosses val="autoZero"/>
        <c:auto val="1"/>
        <c:lblAlgn val="ctr"/>
        <c:lblOffset val="100"/>
        <c:noMultiLvlLbl val="0"/>
      </c:catAx>
      <c:valAx>
        <c:axId val="-2120088312"/>
        <c:scaling>
          <c:orientation val="minMax"/>
        </c:scaling>
        <c:delete val="0"/>
        <c:axPos val="l"/>
        <c:majorGridlines/>
        <c:numFmt formatCode="General" sourceLinked="1"/>
        <c:majorTickMark val="out"/>
        <c:minorTickMark val="none"/>
        <c:tickLblPos val="nextTo"/>
        <c:crossAx val="-2119786344"/>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Gaps</a:t>
            </a:r>
            <a:r>
              <a:rPr lang="en-US" sz="1600" baseline="0"/>
              <a:t> in Basic Standards </a:t>
            </a:r>
            <a:r>
              <a:rPr lang="en-US" sz="1600" b="1" i="0" baseline="0">
                <a:effectLst/>
              </a:rPr>
              <a:t>breakdown in </a:t>
            </a:r>
            <a:endParaRPr lang="en-US" sz="1600">
              <a:effectLst/>
            </a:endParaRPr>
          </a:p>
          <a:p>
            <a:pPr>
              <a:defRPr sz="1600"/>
            </a:pPr>
            <a:r>
              <a:rPr lang="en-US" sz="1600" b="1" i="0" baseline="0">
                <a:effectLst/>
              </a:rPr>
              <a:t>Policies in place and practical implementation</a:t>
            </a:r>
            <a:endParaRPr lang="en-US" sz="1600"/>
          </a:p>
        </c:rich>
      </c:tx>
      <c:overlay val="0"/>
    </c:title>
    <c:autoTitleDeleted val="0"/>
    <c:plotArea>
      <c:layout/>
      <c:barChart>
        <c:barDir val="col"/>
        <c:grouping val="clustered"/>
        <c:varyColors val="0"/>
        <c:ser>
          <c:idx val="0"/>
          <c:order val="0"/>
          <c:tx>
            <c:strRef>
              <c:f>'Gap analysis graphs'!$B$7</c:f>
              <c:strCache>
                <c:ptCount val="1"/>
                <c:pt idx="0">
                  <c:v>Maximum</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graphs'!$A$8:$A$10</c:f>
              <c:strCache>
                <c:ptCount val="3"/>
                <c:pt idx="0">
                  <c:v>Strategic Fleet Management</c:v>
                </c:pt>
                <c:pt idx="1">
                  <c:v>Operational policies and procedures</c:v>
                </c:pt>
                <c:pt idx="2">
                  <c:v>Reviewing: Collecting data &amp; measuring performance</c:v>
                </c:pt>
              </c:strCache>
            </c:strRef>
          </c:cat>
          <c:val>
            <c:numRef>
              <c:f>'Gap analysis graphs'!$E$8:$E$10</c:f>
              <c:numCache>
                <c:formatCode>General</c:formatCode>
                <c:ptCount val="3"/>
                <c:pt idx="0">
                  <c:v>24</c:v>
                </c:pt>
                <c:pt idx="1">
                  <c:v>104</c:v>
                </c:pt>
                <c:pt idx="2">
                  <c:v>16</c:v>
                </c:pt>
              </c:numCache>
            </c:numRef>
          </c:val>
          <c:extLst>
            <c:ext xmlns:c16="http://schemas.microsoft.com/office/drawing/2014/chart" uri="{C3380CC4-5D6E-409C-BE32-E72D297353CC}">
              <c16:uniqueId val="{00000000-4845-F64F-A0A4-6B82E3266207}"/>
            </c:ext>
          </c:extLst>
        </c:ser>
        <c:ser>
          <c:idx val="1"/>
          <c:order val="1"/>
          <c:tx>
            <c:strRef>
              <c:f>'Gap analysis graphs'!$F$7</c:f>
              <c:strCache>
                <c:ptCount val="1"/>
                <c:pt idx="0">
                  <c:v>Policies in place</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graphs'!$A$8:$A$10</c:f>
              <c:strCache>
                <c:ptCount val="3"/>
                <c:pt idx="0">
                  <c:v>Strategic Fleet Management</c:v>
                </c:pt>
                <c:pt idx="1">
                  <c:v>Operational policies and procedures</c:v>
                </c:pt>
                <c:pt idx="2">
                  <c:v>Reviewing: Collecting data &amp; measuring performance</c:v>
                </c:pt>
              </c:strCache>
            </c:strRef>
          </c:cat>
          <c:val>
            <c:numRef>
              <c:f>'Gap analysis graphs'!$F$8:$F$10</c:f>
              <c:numCache>
                <c:formatCode>General</c:formatCode>
                <c:ptCount val="3"/>
                <c:pt idx="0">
                  <c:v>0</c:v>
                </c:pt>
                <c:pt idx="1">
                  <c:v>0</c:v>
                </c:pt>
                <c:pt idx="2">
                  <c:v>0</c:v>
                </c:pt>
              </c:numCache>
            </c:numRef>
          </c:val>
          <c:extLst>
            <c:ext xmlns:c16="http://schemas.microsoft.com/office/drawing/2014/chart" uri="{C3380CC4-5D6E-409C-BE32-E72D297353CC}">
              <c16:uniqueId val="{00000001-4845-F64F-A0A4-6B82E3266207}"/>
            </c:ext>
          </c:extLst>
        </c:ser>
        <c:ser>
          <c:idx val="2"/>
          <c:order val="2"/>
          <c:tx>
            <c:strRef>
              <c:f>'Gap analysis graphs'!$G$7</c:f>
              <c:strCache>
                <c:ptCount val="1"/>
                <c:pt idx="0">
                  <c:v>Practical implementation</c:v>
                </c:pt>
              </c:strCache>
            </c:strRef>
          </c:tx>
          <c:invertIfNegative val="0"/>
          <c:dLbls>
            <c:spPr>
              <a:noFill/>
              <a:ln>
                <a:noFill/>
              </a:ln>
              <a:effectLst/>
            </c:spPr>
            <c:txPr>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graphs'!$A$8:$A$10</c:f>
              <c:strCache>
                <c:ptCount val="3"/>
                <c:pt idx="0">
                  <c:v>Strategic Fleet Management</c:v>
                </c:pt>
                <c:pt idx="1">
                  <c:v>Operational policies and procedures</c:v>
                </c:pt>
                <c:pt idx="2">
                  <c:v>Reviewing: Collecting data &amp; measuring performance</c:v>
                </c:pt>
              </c:strCache>
            </c:strRef>
          </c:cat>
          <c:val>
            <c:numRef>
              <c:f>'Gap analysis graphs'!$G$8:$G$10</c:f>
              <c:numCache>
                <c:formatCode>General</c:formatCode>
                <c:ptCount val="3"/>
                <c:pt idx="0">
                  <c:v>0</c:v>
                </c:pt>
                <c:pt idx="1">
                  <c:v>0</c:v>
                </c:pt>
                <c:pt idx="2">
                  <c:v>0</c:v>
                </c:pt>
              </c:numCache>
            </c:numRef>
          </c:val>
          <c:extLst>
            <c:ext xmlns:c16="http://schemas.microsoft.com/office/drawing/2014/chart" uri="{C3380CC4-5D6E-409C-BE32-E72D297353CC}">
              <c16:uniqueId val="{00000002-4845-F64F-A0A4-6B82E3266207}"/>
            </c:ext>
          </c:extLst>
        </c:ser>
        <c:dLbls>
          <c:showLegendKey val="0"/>
          <c:showVal val="0"/>
          <c:showCatName val="0"/>
          <c:showSerName val="0"/>
          <c:showPercent val="0"/>
          <c:showBubbleSize val="0"/>
        </c:dLbls>
        <c:gapWidth val="150"/>
        <c:axId val="-2119952792"/>
        <c:axId val="-2119949800"/>
      </c:barChart>
      <c:catAx>
        <c:axId val="-2119952792"/>
        <c:scaling>
          <c:orientation val="minMax"/>
        </c:scaling>
        <c:delete val="0"/>
        <c:axPos val="b"/>
        <c:numFmt formatCode="General" sourceLinked="0"/>
        <c:majorTickMark val="out"/>
        <c:minorTickMark val="none"/>
        <c:tickLblPos val="nextTo"/>
        <c:crossAx val="-2119949800"/>
        <c:crosses val="autoZero"/>
        <c:auto val="1"/>
        <c:lblAlgn val="ctr"/>
        <c:lblOffset val="100"/>
        <c:noMultiLvlLbl val="0"/>
      </c:catAx>
      <c:valAx>
        <c:axId val="-2119949800"/>
        <c:scaling>
          <c:orientation val="minMax"/>
        </c:scaling>
        <c:delete val="0"/>
        <c:axPos val="l"/>
        <c:majorGridlines/>
        <c:numFmt formatCode="General" sourceLinked="1"/>
        <c:majorTickMark val="out"/>
        <c:minorTickMark val="none"/>
        <c:tickLblPos val="nextTo"/>
        <c:crossAx val="-2119952792"/>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Gaps in Advanced</a:t>
            </a:r>
            <a:r>
              <a:rPr lang="en-US" sz="1600" baseline="0"/>
              <a:t> Standards </a:t>
            </a:r>
            <a:r>
              <a:rPr lang="en-US" sz="1600" b="1" i="0" baseline="0">
                <a:effectLst/>
              </a:rPr>
              <a:t>breakdown in </a:t>
            </a:r>
            <a:endParaRPr lang="en-US" sz="1600">
              <a:effectLst/>
            </a:endParaRPr>
          </a:p>
          <a:p>
            <a:pPr>
              <a:defRPr sz="1600"/>
            </a:pPr>
            <a:r>
              <a:rPr lang="en-US" sz="1600" b="1" i="0" baseline="0">
                <a:effectLst/>
              </a:rPr>
              <a:t>Policies in place and practical implementation</a:t>
            </a:r>
            <a:endParaRPr lang="en-US" sz="1600"/>
          </a:p>
        </c:rich>
      </c:tx>
      <c:overlay val="0"/>
    </c:title>
    <c:autoTitleDeleted val="0"/>
    <c:plotArea>
      <c:layout/>
      <c:barChart>
        <c:barDir val="col"/>
        <c:grouping val="clustered"/>
        <c:varyColors val="0"/>
        <c:ser>
          <c:idx val="0"/>
          <c:order val="0"/>
          <c:tx>
            <c:strRef>
              <c:f>'Gap analysis graphs'!$B$12</c:f>
              <c:strCache>
                <c:ptCount val="1"/>
                <c:pt idx="0">
                  <c:v>Maximum</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graphs'!$A$13:$A$15</c:f>
              <c:strCache>
                <c:ptCount val="3"/>
                <c:pt idx="0">
                  <c:v>Ongoing improvement of performance</c:v>
                </c:pt>
                <c:pt idx="1">
                  <c:v>Controlling / Mitigating business risks</c:v>
                </c:pt>
                <c:pt idx="2">
                  <c:v>Analysing data and identifying corrective actions</c:v>
                </c:pt>
              </c:strCache>
            </c:strRef>
          </c:cat>
          <c:val>
            <c:numRef>
              <c:f>'Gap analysis graphs'!$E$13:$E$15</c:f>
              <c:numCache>
                <c:formatCode>General</c:formatCode>
                <c:ptCount val="3"/>
                <c:pt idx="0">
                  <c:v>28</c:v>
                </c:pt>
                <c:pt idx="1">
                  <c:v>16</c:v>
                </c:pt>
                <c:pt idx="2">
                  <c:v>8</c:v>
                </c:pt>
              </c:numCache>
            </c:numRef>
          </c:val>
          <c:extLst>
            <c:ext xmlns:c16="http://schemas.microsoft.com/office/drawing/2014/chart" uri="{C3380CC4-5D6E-409C-BE32-E72D297353CC}">
              <c16:uniqueId val="{00000000-70E9-5D49-BC23-085EDAFF6029}"/>
            </c:ext>
          </c:extLst>
        </c:ser>
        <c:ser>
          <c:idx val="1"/>
          <c:order val="1"/>
          <c:tx>
            <c:strRef>
              <c:f>'Gap analysis graphs'!$F$12</c:f>
              <c:strCache>
                <c:ptCount val="1"/>
                <c:pt idx="0">
                  <c:v>Policies in place</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graphs'!$A$13:$A$15</c:f>
              <c:strCache>
                <c:ptCount val="3"/>
                <c:pt idx="0">
                  <c:v>Ongoing improvement of performance</c:v>
                </c:pt>
                <c:pt idx="1">
                  <c:v>Controlling / Mitigating business risks</c:v>
                </c:pt>
                <c:pt idx="2">
                  <c:v>Analysing data and identifying corrective actions</c:v>
                </c:pt>
              </c:strCache>
            </c:strRef>
          </c:cat>
          <c:val>
            <c:numRef>
              <c:f>'Gap analysis graphs'!$F$13:$F$15</c:f>
              <c:numCache>
                <c:formatCode>General</c:formatCode>
                <c:ptCount val="3"/>
                <c:pt idx="0">
                  <c:v>0</c:v>
                </c:pt>
                <c:pt idx="1">
                  <c:v>0</c:v>
                </c:pt>
                <c:pt idx="2">
                  <c:v>0</c:v>
                </c:pt>
              </c:numCache>
            </c:numRef>
          </c:val>
          <c:extLst>
            <c:ext xmlns:c16="http://schemas.microsoft.com/office/drawing/2014/chart" uri="{C3380CC4-5D6E-409C-BE32-E72D297353CC}">
              <c16:uniqueId val="{00000001-70E9-5D49-BC23-085EDAFF6029}"/>
            </c:ext>
          </c:extLst>
        </c:ser>
        <c:ser>
          <c:idx val="2"/>
          <c:order val="2"/>
          <c:tx>
            <c:strRef>
              <c:f>'Gap analysis graphs'!$G$12</c:f>
              <c:strCache>
                <c:ptCount val="1"/>
                <c:pt idx="0">
                  <c:v>Practical implementation</c:v>
                </c:pt>
              </c:strCache>
            </c:strRef>
          </c:tx>
          <c:invertIfNegative val="0"/>
          <c:dLbls>
            <c:spPr>
              <a:noFill/>
              <a:ln>
                <a:noFill/>
              </a:ln>
              <a:effectLst/>
            </c:spPr>
            <c:txPr>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graphs'!$A$13:$A$15</c:f>
              <c:strCache>
                <c:ptCount val="3"/>
                <c:pt idx="0">
                  <c:v>Ongoing improvement of performance</c:v>
                </c:pt>
                <c:pt idx="1">
                  <c:v>Controlling / Mitigating business risks</c:v>
                </c:pt>
                <c:pt idx="2">
                  <c:v>Analysing data and identifying corrective actions</c:v>
                </c:pt>
              </c:strCache>
            </c:strRef>
          </c:cat>
          <c:val>
            <c:numRef>
              <c:f>'Gap analysis graphs'!$G$13:$G$15</c:f>
              <c:numCache>
                <c:formatCode>General</c:formatCode>
                <c:ptCount val="3"/>
                <c:pt idx="0">
                  <c:v>0</c:v>
                </c:pt>
                <c:pt idx="1">
                  <c:v>0</c:v>
                </c:pt>
                <c:pt idx="2">
                  <c:v>0</c:v>
                </c:pt>
              </c:numCache>
            </c:numRef>
          </c:val>
          <c:extLst>
            <c:ext xmlns:c16="http://schemas.microsoft.com/office/drawing/2014/chart" uri="{C3380CC4-5D6E-409C-BE32-E72D297353CC}">
              <c16:uniqueId val="{00000002-70E9-5D49-BC23-085EDAFF6029}"/>
            </c:ext>
          </c:extLst>
        </c:ser>
        <c:dLbls>
          <c:dLblPos val="ctr"/>
          <c:showLegendKey val="0"/>
          <c:showVal val="1"/>
          <c:showCatName val="0"/>
          <c:showSerName val="0"/>
          <c:showPercent val="0"/>
          <c:showBubbleSize val="0"/>
        </c:dLbls>
        <c:gapWidth val="150"/>
        <c:axId val="-2120170680"/>
        <c:axId val="-2120167688"/>
      </c:barChart>
      <c:catAx>
        <c:axId val="-2120170680"/>
        <c:scaling>
          <c:orientation val="minMax"/>
        </c:scaling>
        <c:delete val="0"/>
        <c:axPos val="b"/>
        <c:numFmt formatCode="General" sourceLinked="0"/>
        <c:majorTickMark val="out"/>
        <c:minorTickMark val="none"/>
        <c:tickLblPos val="nextTo"/>
        <c:crossAx val="-2120167688"/>
        <c:crosses val="autoZero"/>
        <c:auto val="1"/>
        <c:lblAlgn val="ctr"/>
        <c:lblOffset val="100"/>
        <c:noMultiLvlLbl val="0"/>
      </c:catAx>
      <c:valAx>
        <c:axId val="-2120167688"/>
        <c:scaling>
          <c:orientation val="minMax"/>
        </c:scaling>
        <c:delete val="0"/>
        <c:axPos val="l"/>
        <c:majorGridlines/>
        <c:numFmt formatCode="General" sourceLinked="1"/>
        <c:majorTickMark val="out"/>
        <c:minorTickMark val="none"/>
        <c:tickLblPos val="nextTo"/>
        <c:crossAx val="-212017068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pPr>
            <a:r>
              <a:rPr lang="en-US" sz="1600"/>
              <a:t>Gaps</a:t>
            </a:r>
            <a:r>
              <a:rPr lang="en-US" sz="1600" baseline="0"/>
              <a:t> in Professional Standards </a:t>
            </a:r>
            <a:r>
              <a:rPr lang="en-US" sz="1600" b="1" i="0" baseline="0">
                <a:effectLst/>
              </a:rPr>
              <a:t>breakdown in </a:t>
            </a:r>
            <a:endParaRPr lang="en-US" sz="1600">
              <a:effectLst/>
            </a:endParaRPr>
          </a:p>
          <a:p>
            <a:pPr>
              <a:defRPr sz="1600"/>
            </a:pPr>
            <a:r>
              <a:rPr lang="en-US" sz="1600" b="1" i="0" baseline="0">
                <a:effectLst/>
              </a:rPr>
              <a:t>Policies in place and practical implementation</a:t>
            </a:r>
            <a:endParaRPr lang="en-US" sz="1600">
              <a:effectLst/>
            </a:endParaRPr>
          </a:p>
          <a:p>
            <a:pPr>
              <a:defRPr sz="1600"/>
            </a:pPr>
            <a:endParaRPr lang="en-US" sz="1600"/>
          </a:p>
        </c:rich>
      </c:tx>
      <c:overlay val="0"/>
    </c:title>
    <c:autoTitleDeleted val="0"/>
    <c:plotArea>
      <c:layout/>
      <c:barChart>
        <c:barDir val="col"/>
        <c:grouping val="clustered"/>
        <c:varyColors val="0"/>
        <c:ser>
          <c:idx val="0"/>
          <c:order val="0"/>
          <c:tx>
            <c:strRef>
              <c:f>'Gap analysis graphs'!$B$2</c:f>
              <c:strCache>
                <c:ptCount val="1"/>
                <c:pt idx="0">
                  <c:v>Maximum</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graphs'!$A$5</c:f>
              <c:strCache>
                <c:ptCount val="1"/>
                <c:pt idx="0">
                  <c:v>Professional</c:v>
                </c:pt>
              </c:strCache>
            </c:strRef>
          </c:cat>
          <c:val>
            <c:numRef>
              <c:f>'Gap analysis graphs'!$E$5</c:f>
              <c:numCache>
                <c:formatCode>General</c:formatCode>
                <c:ptCount val="1"/>
                <c:pt idx="0">
                  <c:v>44</c:v>
                </c:pt>
              </c:numCache>
            </c:numRef>
          </c:val>
          <c:extLst>
            <c:ext xmlns:c16="http://schemas.microsoft.com/office/drawing/2014/chart" uri="{C3380CC4-5D6E-409C-BE32-E72D297353CC}">
              <c16:uniqueId val="{00000000-1427-5441-949E-EEBD6D4A110F}"/>
            </c:ext>
          </c:extLst>
        </c:ser>
        <c:ser>
          <c:idx val="1"/>
          <c:order val="1"/>
          <c:tx>
            <c:strRef>
              <c:f>'Gap analysis graphs'!$F$2</c:f>
              <c:strCache>
                <c:ptCount val="1"/>
                <c:pt idx="0">
                  <c:v>Policies in place</c:v>
                </c:pt>
              </c:strCache>
            </c:strRef>
          </c:tx>
          <c:invertIfNegative val="0"/>
          <c:dLbls>
            <c:spPr>
              <a:noFill/>
              <a:ln>
                <a:noFill/>
              </a:ln>
              <a:effectLst/>
            </c:spPr>
            <c:txPr>
              <a:bodyPr/>
              <a:lstStyle/>
              <a:p>
                <a:pPr>
                  <a:defRPr b="1">
                    <a:solidFill>
                      <a:srgbClr val="FFFFFF"/>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graphs'!$A$5</c:f>
              <c:strCache>
                <c:ptCount val="1"/>
                <c:pt idx="0">
                  <c:v>Professional</c:v>
                </c:pt>
              </c:strCache>
            </c:strRef>
          </c:cat>
          <c:val>
            <c:numRef>
              <c:f>'Gap analysis graphs'!$F$5</c:f>
              <c:numCache>
                <c:formatCode>General</c:formatCode>
                <c:ptCount val="1"/>
                <c:pt idx="0">
                  <c:v>0</c:v>
                </c:pt>
              </c:numCache>
            </c:numRef>
          </c:val>
          <c:extLst>
            <c:ext xmlns:c16="http://schemas.microsoft.com/office/drawing/2014/chart" uri="{C3380CC4-5D6E-409C-BE32-E72D297353CC}">
              <c16:uniqueId val="{00000001-1427-5441-949E-EEBD6D4A110F}"/>
            </c:ext>
          </c:extLst>
        </c:ser>
        <c:ser>
          <c:idx val="2"/>
          <c:order val="2"/>
          <c:tx>
            <c:strRef>
              <c:f>'Gap analysis graphs'!$G$2</c:f>
              <c:strCache>
                <c:ptCount val="1"/>
                <c:pt idx="0">
                  <c:v>Practical implementation</c:v>
                </c:pt>
              </c:strCache>
            </c:strRef>
          </c:tx>
          <c:invertIfNegative val="0"/>
          <c:dLbls>
            <c:spPr>
              <a:noFill/>
              <a:ln>
                <a:noFill/>
              </a:ln>
              <a:effectLst/>
            </c:spPr>
            <c:txPr>
              <a:bodyPr/>
              <a:lstStyle/>
              <a:p>
                <a:pPr>
                  <a:defRPr>
                    <a:solidFill>
                      <a:schemeClr val="bg1"/>
                    </a:solidFill>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'Gap analysis graphs'!$A$5</c:f>
              <c:strCache>
                <c:ptCount val="1"/>
                <c:pt idx="0">
                  <c:v>Professional</c:v>
                </c:pt>
              </c:strCache>
            </c:strRef>
          </c:cat>
          <c:val>
            <c:numRef>
              <c:f>'Gap analysis graphs'!$G$5</c:f>
              <c:numCache>
                <c:formatCode>General</c:formatCode>
                <c:ptCount val="1"/>
                <c:pt idx="0">
                  <c:v>0</c:v>
                </c:pt>
              </c:numCache>
            </c:numRef>
          </c:val>
          <c:extLst>
            <c:ext xmlns:c16="http://schemas.microsoft.com/office/drawing/2014/chart" uri="{C3380CC4-5D6E-409C-BE32-E72D297353CC}">
              <c16:uniqueId val="{00000002-1427-5441-949E-EEBD6D4A110F}"/>
            </c:ext>
          </c:extLst>
        </c:ser>
        <c:dLbls>
          <c:dLblPos val="ctr"/>
          <c:showLegendKey val="0"/>
          <c:showVal val="1"/>
          <c:showCatName val="0"/>
          <c:showSerName val="0"/>
          <c:showPercent val="0"/>
          <c:showBubbleSize val="0"/>
        </c:dLbls>
        <c:gapWidth val="150"/>
        <c:axId val="-2120114312"/>
        <c:axId val="-2120111320"/>
      </c:barChart>
      <c:catAx>
        <c:axId val="-2120114312"/>
        <c:scaling>
          <c:orientation val="minMax"/>
        </c:scaling>
        <c:delete val="0"/>
        <c:axPos val="b"/>
        <c:numFmt formatCode="General" sourceLinked="1"/>
        <c:majorTickMark val="out"/>
        <c:minorTickMark val="none"/>
        <c:tickLblPos val="nextTo"/>
        <c:crossAx val="-2120111320"/>
        <c:crosses val="autoZero"/>
        <c:auto val="1"/>
        <c:lblAlgn val="ctr"/>
        <c:lblOffset val="100"/>
        <c:noMultiLvlLbl val="0"/>
      </c:catAx>
      <c:valAx>
        <c:axId val="-2120111320"/>
        <c:scaling>
          <c:orientation val="minMax"/>
        </c:scaling>
        <c:delete val="0"/>
        <c:axPos val="l"/>
        <c:majorGridlines/>
        <c:numFmt formatCode="General" sourceLinked="1"/>
        <c:majorTickMark val="out"/>
        <c:minorTickMark val="none"/>
        <c:tickLblPos val="nextTo"/>
        <c:crossAx val="-2120114312"/>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139700</xdr:rowOff>
    </xdr:from>
    <xdr:to>
      <xdr:col>0</xdr:col>
      <xdr:colOff>1701800</xdr:colOff>
      <xdr:row>5</xdr:row>
      <xdr:rowOff>63500</xdr:rowOff>
    </xdr:to>
    <xdr:pic>
      <xdr:nvPicPr>
        <xdr:cNvPr id="3" name="Picture 1" descr="top-lighterwheels1-notaddress-nottitle.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8100" y="139700"/>
          <a:ext cx="1663700" cy="93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1343597</xdr:colOff>
      <xdr:row>4</xdr:row>
      <xdr:rowOff>87373</xdr:rowOff>
    </xdr:to>
    <xdr:pic>
      <xdr:nvPicPr>
        <xdr:cNvPr id="2" name="Picture 1" descr="top-lighterwheels1-notaddress-nottitle.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0" y="0"/>
          <a:ext cx="1663700" cy="87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471581</xdr:colOff>
      <xdr:row>1</xdr:row>
      <xdr:rowOff>10459</xdr:rowOff>
    </xdr:from>
    <xdr:to>
      <xdr:col>14</xdr:col>
      <xdr:colOff>411255</xdr:colOff>
      <xdr:row>15</xdr:row>
      <xdr:rowOff>80309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490631</xdr:colOff>
      <xdr:row>16</xdr:row>
      <xdr:rowOff>39034</xdr:rowOff>
    </xdr:from>
    <xdr:to>
      <xdr:col>14</xdr:col>
      <xdr:colOff>316005</xdr:colOff>
      <xdr:row>31</xdr:row>
      <xdr:rowOff>99359</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404907</xdr:colOff>
      <xdr:row>33</xdr:row>
      <xdr:rowOff>51734</xdr:rowOff>
    </xdr:from>
    <xdr:to>
      <xdr:col>14</xdr:col>
      <xdr:colOff>306482</xdr:colOff>
      <xdr:row>49</xdr:row>
      <xdr:rowOff>89834</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500157</xdr:colOff>
      <xdr:row>51</xdr:row>
      <xdr:rowOff>35858</xdr:rowOff>
    </xdr:from>
    <xdr:to>
      <xdr:col>14</xdr:col>
      <xdr:colOff>373156</xdr:colOff>
      <xdr:row>67</xdr:row>
      <xdr:rowOff>32683</xdr:rowOff>
    </xdr:to>
    <xdr:graphicFrame macro="">
      <xdr:nvGraphicFramePr>
        <xdr:cNvPr id="7" name="Chart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759386</xdr:colOff>
      <xdr:row>1</xdr:row>
      <xdr:rowOff>42209</xdr:rowOff>
    </xdr:from>
    <xdr:to>
      <xdr:col>21</xdr:col>
      <xdr:colOff>458881</xdr:colOff>
      <xdr:row>14</xdr:row>
      <xdr:rowOff>175559</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816536</xdr:colOff>
      <xdr:row>16</xdr:row>
      <xdr:rowOff>80309</xdr:rowOff>
    </xdr:from>
    <xdr:to>
      <xdr:col>21</xdr:col>
      <xdr:colOff>468406</xdr:colOff>
      <xdr:row>31</xdr:row>
      <xdr:rowOff>140634</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816536</xdr:colOff>
      <xdr:row>33</xdr:row>
      <xdr:rowOff>70784</xdr:rowOff>
    </xdr:from>
    <xdr:to>
      <xdr:col>21</xdr:col>
      <xdr:colOff>335056</xdr:colOff>
      <xdr:row>49</xdr:row>
      <xdr:rowOff>108884</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864160</xdr:colOff>
      <xdr:row>51</xdr:row>
      <xdr:rowOff>23159</xdr:rowOff>
    </xdr:from>
    <xdr:to>
      <xdr:col>21</xdr:col>
      <xdr:colOff>411255</xdr:colOff>
      <xdr:row>67</xdr:row>
      <xdr:rowOff>19984</xdr:rowOff>
    </xdr:to>
    <xdr:graphicFrame macro="">
      <xdr:nvGraphicFramePr>
        <xdr:cNvPr id="11" name="Chart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L41"/>
  <sheetViews>
    <sheetView workbookViewId="0">
      <selection activeCell="C38" sqref="C38"/>
    </sheetView>
  </sheetViews>
  <sheetFormatPr baseColWidth="10" defaultColWidth="8.83203125" defaultRowHeight="16"/>
  <cols>
    <col min="1" max="1" width="35.33203125" style="69" bestFit="1" customWidth="1"/>
    <col min="2" max="7" width="32.33203125" style="68" customWidth="1"/>
    <col min="8" max="16384" width="8.83203125" style="69"/>
  </cols>
  <sheetData>
    <row r="7" spans="1:1" ht="20">
      <c r="A7" s="67" t="s">
        <v>209</v>
      </c>
    </row>
    <row r="8" spans="1:1">
      <c r="A8" s="69" t="s">
        <v>210</v>
      </c>
    </row>
    <row r="9" spans="1:1">
      <c r="A9" s="69" t="s">
        <v>211</v>
      </c>
    </row>
    <row r="10" spans="1:1">
      <c r="A10" s="69" t="s">
        <v>212</v>
      </c>
    </row>
    <row r="11" spans="1:1">
      <c r="A11" s="69" t="s">
        <v>213</v>
      </c>
    </row>
    <row r="12" spans="1:1">
      <c r="A12" s="69" t="s">
        <v>215</v>
      </c>
    </row>
    <row r="13" spans="1:1">
      <c r="A13" s="69" t="s">
        <v>214</v>
      </c>
    </row>
    <row r="15" spans="1:1">
      <c r="A15" s="69" t="s">
        <v>216</v>
      </c>
    </row>
    <row r="16" spans="1:1">
      <c r="A16" s="69" t="s">
        <v>217</v>
      </c>
    </row>
    <row r="17" spans="1:12">
      <c r="A17" s="70"/>
      <c r="B17" s="70"/>
      <c r="C17" s="70"/>
      <c r="D17" s="70"/>
      <c r="E17" s="70"/>
      <c r="F17" s="70"/>
      <c r="G17" s="70"/>
      <c r="H17" s="70"/>
      <c r="I17" s="70"/>
      <c r="J17" s="70"/>
      <c r="K17" s="70"/>
      <c r="L17" s="70"/>
    </row>
    <row r="18" spans="1:12" ht="20">
      <c r="A18" s="67" t="s">
        <v>204</v>
      </c>
      <c r="B18" s="70"/>
      <c r="C18" s="70"/>
      <c r="D18" s="70"/>
      <c r="E18" s="70"/>
      <c r="F18" s="70"/>
      <c r="G18" s="70"/>
      <c r="H18" s="70"/>
      <c r="I18" s="70"/>
      <c r="J18" s="70"/>
      <c r="K18" s="70"/>
      <c r="L18" s="70"/>
    </row>
    <row r="19" spans="1:12" ht="52.5" customHeight="1">
      <c r="A19" s="71">
        <v>1</v>
      </c>
      <c r="B19" s="70" t="s">
        <v>238</v>
      </c>
      <c r="C19" s="70"/>
      <c r="D19" s="70"/>
      <c r="E19" s="70"/>
      <c r="F19" s="70"/>
      <c r="G19" s="70"/>
      <c r="H19" s="70"/>
      <c r="I19" s="70"/>
      <c r="J19" s="70"/>
      <c r="K19" s="70"/>
      <c r="L19" s="70"/>
    </row>
    <row r="20" spans="1:12">
      <c r="A20" s="71">
        <v>2</v>
      </c>
      <c r="B20" s="70" t="s">
        <v>239</v>
      </c>
      <c r="C20" s="70"/>
      <c r="D20" s="70"/>
      <c r="E20" s="70"/>
      <c r="F20" s="70"/>
      <c r="G20" s="70"/>
      <c r="H20" s="70"/>
      <c r="I20" s="70"/>
      <c r="J20" s="70"/>
      <c r="K20" s="70"/>
      <c r="L20" s="70"/>
    </row>
    <row r="21" spans="1:12" ht="15" customHeight="1">
      <c r="A21" s="71">
        <v>3</v>
      </c>
      <c r="B21" s="70" t="s">
        <v>240</v>
      </c>
      <c r="C21" s="70"/>
      <c r="D21" s="70"/>
      <c r="E21" s="70"/>
      <c r="F21" s="70"/>
      <c r="G21" s="70"/>
      <c r="H21" s="70"/>
      <c r="I21" s="70"/>
      <c r="J21" s="70"/>
      <c r="K21" s="70"/>
      <c r="L21" s="70"/>
    </row>
    <row r="22" spans="1:12" ht="15" customHeight="1">
      <c r="A22" s="71"/>
      <c r="B22" s="70"/>
      <c r="C22" s="70"/>
      <c r="D22" s="70"/>
      <c r="E22" s="70"/>
      <c r="F22" s="70"/>
      <c r="G22" s="70"/>
      <c r="H22" s="70"/>
      <c r="I22" s="70"/>
      <c r="J22" s="70"/>
      <c r="K22" s="70"/>
      <c r="L22" s="70"/>
    </row>
    <row r="23" spans="1:12" ht="20">
      <c r="A23" s="67" t="s">
        <v>205</v>
      </c>
      <c r="B23" s="70"/>
      <c r="C23" s="70"/>
      <c r="D23" s="70"/>
      <c r="E23" s="70"/>
      <c r="F23" s="69"/>
      <c r="G23" s="70"/>
      <c r="H23" s="70"/>
      <c r="I23" s="70"/>
      <c r="J23" s="70"/>
      <c r="K23" s="70"/>
      <c r="L23" s="70"/>
    </row>
    <row r="24" spans="1:12" ht="23" customHeight="1">
      <c r="A24" s="70" t="s">
        <v>241</v>
      </c>
      <c r="B24" s="70"/>
      <c r="C24" s="70"/>
      <c r="D24" s="70"/>
      <c r="E24" s="70"/>
      <c r="F24" s="70"/>
      <c r="G24" s="70"/>
      <c r="H24" s="70"/>
      <c r="I24" s="70"/>
      <c r="J24" s="70"/>
      <c r="K24" s="70"/>
      <c r="L24" s="70"/>
    </row>
    <row r="25" spans="1:12">
      <c r="A25" s="70"/>
      <c r="B25" s="70"/>
      <c r="C25" s="70"/>
      <c r="D25" s="70"/>
      <c r="E25" s="70"/>
      <c r="F25" s="70"/>
      <c r="G25" s="70"/>
      <c r="H25" s="70"/>
      <c r="I25" s="70"/>
      <c r="J25" s="70"/>
      <c r="K25" s="70"/>
      <c r="L25" s="70"/>
    </row>
    <row r="26" spans="1:12" ht="20">
      <c r="A26" s="67" t="s">
        <v>199</v>
      </c>
      <c r="B26" s="70"/>
      <c r="C26" s="70"/>
      <c r="D26" s="70"/>
      <c r="E26" s="70"/>
      <c r="F26" s="70"/>
      <c r="G26" s="70"/>
      <c r="H26" s="70"/>
      <c r="I26" s="70"/>
      <c r="J26" s="70"/>
      <c r="K26" s="70"/>
      <c r="L26" s="70"/>
    </row>
    <row r="27" spans="1:12" ht="36" customHeight="1">
      <c r="A27" s="91" t="s">
        <v>200</v>
      </c>
      <c r="B27" s="92"/>
      <c r="C27" s="92"/>
      <c r="D27" s="92"/>
      <c r="E27" s="92"/>
      <c r="F27" s="92"/>
      <c r="G27" s="92"/>
      <c r="H27" s="92"/>
      <c r="I27" s="92"/>
      <c r="J27" s="92"/>
      <c r="K27" s="92"/>
      <c r="L27" s="92"/>
    </row>
    <row r="28" spans="1:12" ht="36" customHeight="1">
      <c r="A28" s="90" t="s">
        <v>201</v>
      </c>
      <c r="B28" s="90"/>
      <c r="C28" s="90"/>
      <c r="D28" s="90"/>
      <c r="E28" s="90"/>
      <c r="F28" s="72"/>
      <c r="G28" s="72"/>
      <c r="H28" s="72"/>
      <c r="I28" s="72"/>
      <c r="J28" s="72"/>
      <c r="K28" s="72"/>
      <c r="L28" s="72"/>
    </row>
    <row r="29" spans="1:12" ht="36" customHeight="1">
      <c r="A29" s="90" t="s">
        <v>202</v>
      </c>
      <c r="B29" s="90"/>
      <c r="C29" s="90"/>
      <c r="D29" s="90"/>
      <c r="E29" s="90"/>
      <c r="F29" s="72"/>
      <c r="G29" s="72"/>
      <c r="H29" s="72"/>
      <c r="I29" s="72"/>
      <c r="J29" s="72"/>
      <c r="K29" s="72"/>
      <c r="L29" s="72"/>
    </row>
    <row r="30" spans="1:12" ht="36" customHeight="1">
      <c r="A30" s="90" t="s">
        <v>203</v>
      </c>
      <c r="B30" s="90"/>
      <c r="C30" s="90"/>
      <c r="D30" s="90"/>
      <c r="E30" s="90"/>
      <c r="F30" s="72"/>
      <c r="G30" s="72"/>
      <c r="H30" s="72"/>
      <c r="I30" s="72"/>
      <c r="J30" s="72"/>
      <c r="K30" s="72"/>
      <c r="L30" s="72"/>
    </row>
    <row r="31" spans="1:12">
      <c r="A31" s="70"/>
      <c r="B31" s="70"/>
      <c r="C31" s="70"/>
      <c r="D31" s="70"/>
      <c r="E31" s="70"/>
      <c r="F31" s="70"/>
      <c r="G31" s="70"/>
      <c r="H31" s="70"/>
      <c r="I31" s="70"/>
      <c r="J31" s="70"/>
      <c r="K31" s="70"/>
      <c r="L31" s="70"/>
    </row>
    <row r="32" spans="1:12">
      <c r="A32" s="70"/>
      <c r="B32" s="70"/>
      <c r="C32" s="70"/>
      <c r="D32" s="70"/>
      <c r="E32" s="70"/>
      <c r="F32" s="70"/>
      <c r="G32" s="70"/>
      <c r="H32" s="70"/>
      <c r="I32" s="70"/>
      <c r="J32" s="70"/>
      <c r="K32" s="70"/>
      <c r="L32" s="70"/>
    </row>
    <row r="33" spans="6:12">
      <c r="F33" s="70"/>
      <c r="G33" s="70"/>
      <c r="H33" s="70"/>
      <c r="I33" s="70"/>
      <c r="J33" s="70"/>
      <c r="K33" s="70"/>
      <c r="L33" s="70"/>
    </row>
    <row r="34" spans="6:12">
      <c r="F34" s="70"/>
      <c r="G34" s="70"/>
      <c r="H34" s="70"/>
      <c r="I34" s="70"/>
      <c r="J34" s="70"/>
      <c r="K34" s="70"/>
      <c r="L34" s="70"/>
    </row>
    <row r="35" spans="6:12">
      <c r="F35" s="70"/>
      <c r="G35" s="70"/>
      <c r="H35" s="70"/>
      <c r="I35" s="70"/>
      <c r="J35" s="70"/>
      <c r="K35" s="70"/>
      <c r="L35" s="70"/>
    </row>
    <row r="36" spans="6:12">
      <c r="F36" s="70"/>
      <c r="G36" s="70"/>
      <c r="H36" s="70"/>
      <c r="I36" s="70"/>
      <c r="J36" s="70"/>
      <c r="K36" s="70"/>
      <c r="L36" s="70"/>
    </row>
    <row r="37" spans="6:12">
      <c r="F37" s="70"/>
      <c r="G37" s="70"/>
      <c r="H37" s="70"/>
      <c r="I37" s="70"/>
      <c r="J37" s="70"/>
      <c r="K37" s="70"/>
      <c r="L37" s="70"/>
    </row>
    <row r="38" spans="6:12">
      <c r="F38" s="70"/>
      <c r="G38" s="70"/>
      <c r="H38" s="70"/>
      <c r="I38" s="70"/>
      <c r="J38" s="70"/>
      <c r="K38" s="70"/>
      <c r="L38" s="70"/>
    </row>
    <row r="39" spans="6:12">
      <c r="F39" s="70"/>
      <c r="G39" s="70"/>
      <c r="H39" s="70"/>
      <c r="I39" s="70"/>
      <c r="J39" s="70"/>
      <c r="K39" s="70"/>
      <c r="L39" s="70"/>
    </row>
    <row r="40" spans="6:12">
      <c r="F40" s="70"/>
      <c r="G40" s="73"/>
      <c r="H40" s="70"/>
      <c r="I40" s="70"/>
      <c r="J40" s="70"/>
      <c r="K40" s="70"/>
      <c r="L40" s="70"/>
    </row>
    <row r="41" spans="6:12">
      <c r="F41" s="70"/>
      <c r="G41" s="70"/>
      <c r="H41" s="70"/>
      <c r="I41" s="70"/>
      <c r="J41" s="70"/>
      <c r="K41" s="70"/>
      <c r="L41" s="70"/>
    </row>
  </sheetData>
  <sheetProtection algorithmName="SHA-512" hashValue="iRz2D5U7JhnFJJaw7XiXooXgPPHaEGlZm6OuFd+cmN92IftS3URcv9t/Vfo+LnbAg7VqpNpr5DLtsfdwbZyoig==" saltValue="v06C5wVd6j/U4On6Yv2lxQ==" spinCount="100000" sheet="1" objects="1" scenarios="1"/>
  <mergeCells count="4">
    <mergeCell ref="A28:E28"/>
    <mergeCell ref="A29:E29"/>
    <mergeCell ref="A30:E30"/>
    <mergeCell ref="A27:L27"/>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workbookViewId="0">
      <selection activeCell="D14" sqref="C14:D14"/>
    </sheetView>
  </sheetViews>
  <sheetFormatPr baseColWidth="10" defaultColWidth="11.5" defaultRowHeight="15"/>
  <cols>
    <col min="1" max="1" width="7.1640625" customWidth="1"/>
    <col min="2" max="2" width="61.1640625" customWidth="1"/>
    <col min="3" max="3" width="67.5" customWidth="1"/>
    <col min="4" max="4" width="46.5" customWidth="1"/>
  </cols>
  <sheetData>
    <row r="1" spans="1:4">
      <c r="A1" s="4" t="s">
        <v>237</v>
      </c>
      <c r="B1" s="4" t="s">
        <v>46</v>
      </c>
      <c r="C1" s="4" t="s">
        <v>47</v>
      </c>
      <c r="D1" s="4" t="s">
        <v>48</v>
      </c>
    </row>
    <row r="2" spans="1:4" ht="48">
      <c r="A2" s="65">
        <v>1</v>
      </c>
      <c r="B2" s="2" t="s">
        <v>145</v>
      </c>
      <c r="C2" s="3" t="s">
        <v>79</v>
      </c>
      <c r="D2" s="3" t="s">
        <v>80</v>
      </c>
    </row>
    <row r="3" spans="1:4" ht="64">
      <c r="A3" s="66">
        <v>2</v>
      </c>
      <c r="B3" s="2" t="s">
        <v>146</v>
      </c>
      <c r="C3" s="3" t="s">
        <v>83</v>
      </c>
      <c r="D3" s="3" t="s">
        <v>58</v>
      </c>
    </row>
    <row r="4" spans="1:4" ht="48">
      <c r="A4" s="65">
        <v>3</v>
      </c>
      <c r="B4" s="2" t="s">
        <v>147</v>
      </c>
      <c r="C4" s="3" t="s">
        <v>49</v>
      </c>
      <c r="D4" s="3" t="s">
        <v>58</v>
      </c>
    </row>
    <row r="5" spans="1:4" ht="48">
      <c r="A5" s="65">
        <v>4</v>
      </c>
      <c r="B5" s="2" t="s">
        <v>148</v>
      </c>
      <c r="C5" s="3" t="s">
        <v>84</v>
      </c>
      <c r="D5" s="3" t="s">
        <v>58</v>
      </c>
    </row>
    <row r="6" spans="1:4" ht="48">
      <c r="A6" s="66">
        <v>5</v>
      </c>
      <c r="B6" s="2" t="s">
        <v>242</v>
      </c>
      <c r="C6" s="3" t="s">
        <v>95</v>
      </c>
      <c r="D6" s="3" t="s">
        <v>58</v>
      </c>
    </row>
    <row r="7" spans="1:4" ht="64">
      <c r="A7" s="65">
        <v>6</v>
      </c>
      <c r="B7" s="2" t="s">
        <v>149</v>
      </c>
      <c r="C7" s="3" t="s">
        <v>100</v>
      </c>
      <c r="D7" s="3" t="s">
        <v>101</v>
      </c>
    </row>
    <row r="8" spans="1:4" ht="32">
      <c r="A8" s="65">
        <v>7</v>
      </c>
      <c r="B8" s="2" t="s">
        <v>150</v>
      </c>
      <c r="C8" s="3" t="s">
        <v>91</v>
      </c>
      <c r="D8" s="3" t="s">
        <v>92</v>
      </c>
    </row>
    <row r="9" spans="1:4" ht="32">
      <c r="A9" s="66">
        <v>8</v>
      </c>
      <c r="B9" s="2" t="s">
        <v>151</v>
      </c>
      <c r="C9" s="3" t="s">
        <v>102</v>
      </c>
      <c r="D9" s="3" t="s">
        <v>65</v>
      </c>
    </row>
    <row r="10" spans="1:4" ht="48">
      <c r="A10" s="65">
        <v>9</v>
      </c>
      <c r="B10" s="2" t="s">
        <v>152</v>
      </c>
      <c r="C10" s="3" t="s">
        <v>93</v>
      </c>
      <c r="D10" s="3" t="s">
        <v>94</v>
      </c>
    </row>
    <row r="11" spans="1:4" ht="64">
      <c r="A11" s="65">
        <v>10</v>
      </c>
      <c r="B11" s="2" t="s">
        <v>243</v>
      </c>
      <c r="C11" s="3" t="s">
        <v>66</v>
      </c>
      <c r="D11" s="3" t="s">
        <v>244</v>
      </c>
    </row>
    <row r="12" spans="1:4" ht="48">
      <c r="A12" s="66">
        <v>11</v>
      </c>
      <c r="B12" s="2" t="s">
        <v>153</v>
      </c>
      <c r="C12" s="3" t="s">
        <v>96</v>
      </c>
      <c r="D12" s="3" t="s">
        <v>97</v>
      </c>
    </row>
    <row r="13" spans="1:4" ht="48">
      <c r="A13" s="65">
        <v>12</v>
      </c>
      <c r="B13" s="2" t="s">
        <v>154</v>
      </c>
      <c r="C13" s="3" t="s">
        <v>87</v>
      </c>
      <c r="D13" s="3" t="s">
        <v>88</v>
      </c>
    </row>
    <row r="14" spans="1:4" ht="48">
      <c r="A14" s="65">
        <v>13</v>
      </c>
      <c r="B14" s="2" t="s">
        <v>246</v>
      </c>
      <c r="C14" s="3" t="s">
        <v>278</v>
      </c>
      <c r="D14" s="3" t="s">
        <v>280</v>
      </c>
    </row>
    <row r="15" spans="1:4" ht="48">
      <c r="A15" s="66">
        <v>14</v>
      </c>
      <c r="B15" s="2" t="s">
        <v>245</v>
      </c>
      <c r="C15" s="3" t="s">
        <v>116</v>
      </c>
      <c r="D15" s="3" t="s">
        <v>117</v>
      </c>
    </row>
    <row r="16" spans="1:4" ht="64">
      <c r="A16" s="65">
        <v>15</v>
      </c>
      <c r="B16" s="2" t="s">
        <v>155</v>
      </c>
      <c r="C16" s="3" t="s">
        <v>85</v>
      </c>
      <c r="D16" s="3" t="s">
        <v>86</v>
      </c>
    </row>
    <row r="17" spans="1:4" ht="48">
      <c r="A17" s="65">
        <v>16</v>
      </c>
      <c r="B17" s="2" t="s">
        <v>156</v>
      </c>
      <c r="C17" s="3" t="s">
        <v>81</v>
      </c>
      <c r="D17" s="3" t="s">
        <v>82</v>
      </c>
    </row>
    <row r="18" spans="1:4" ht="64">
      <c r="A18" s="66">
        <v>17</v>
      </c>
      <c r="B18" s="2" t="s">
        <v>157</v>
      </c>
      <c r="C18" s="3" t="s">
        <v>59</v>
      </c>
      <c r="D18" s="3" t="s">
        <v>60</v>
      </c>
    </row>
    <row r="19" spans="1:4" ht="48">
      <c r="A19" s="65">
        <v>18</v>
      </c>
      <c r="B19" s="2" t="s">
        <v>158</v>
      </c>
      <c r="C19" s="3" t="s">
        <v>63</v>
      </c>
      <c r="D19" s="3" t="s">
        <v>64</v>
      </c>
    </row>
    <row r="20" spans="1:4" ht="96">
      <c r="A20" s="65">
        <v>19</v>
      </c>
      <c r="B20" s="2" t="s">
        <v>159</v>
      </c>
      <c r="C20" s="3" t="s">
        <v>50</v>
      </c>
      <c r="D20" s="3" t="s">
        <v>51</v>
      </c>
    </row>
    <row r="21" spans="1:4" ht="48">
      <c r="A21" s="66">
        <v>20</v>
      </c>
      <c r="B21" s="2" t="s">
        <v>160</v>
      </c>
      <c r="C21" s="3" t="s">
        <v>52</v>
      </c>
      <c r="D21" s="3" t="s">
        <v>57</v>
      </c>
    </row>
    <row r="22" spans="1:4" ht="48">
      <c r="A22" s="65">
        <v>21</v>
      </c>
      <c r="B22" s="2" t="s">
        <v>161</v>
      </c>
      <c r="C22" s="3" t="s">
        <v>53</v>
      </c>
      <c r="D22" s="3" t="s">
        <v>56</v>
      </c>
    </row>
    <row r="23" spans="1:4" ht="48">
      <c r="A23" s="65">
        <v>22</v>
      </c>
      <c r="B23" s="2" t="s">
        <v>162</v>
      </c>
      <c r="C23" s="3" t="s">
        <v>54</v>
      </c>
      <c r="D23" s="3" t="s">
        <v>55</v>
      </c>
    </row>
    <row r="24" spans="1:4" ht="64">
      <c r="A24" s="66">
        <v>23</v>
      </c>
      <c r="B24" s="2" t="s">
        <v>163</v>
      </c>
      <c r="C24" s="3" t="s">
        <v>61</v>
      </c>
      <c r="D24" s="3" t="s">
        <v>62</v>
      </c>
    </row>
    <row r="25" spans="1:4" ht="64">
      <c r="A25" s="65">
        <v>24</v>
      </c>
      <c r="B25" s="2" t="s">
        <v>164</v>
      </c>
      <c r="C25" s="3" t="s">
        <v>69</v>
      </c>
      <c r="D25" s="3" t="s">
        <v>70</v>
      </c>
    </row>
    <row r="26" spans="1:4" ht="48">
      <c r="A26" s="65">
        <v>25</v>
      </c>
      <c r="B26" s="2" t="s">
        <v>165</v>
      </c>
      <c r="C26" s="3" t="s">
        <v>67</v>
      </c>
      <c r="D26" s="3" t="s">
        <v>68</v>
      </c>
    </row>
    <row r="27" spans="1:4" ht="64">
      <c r="A27" s="66">
        <v>26</v>
      </c>
      <c r="B27" s="2" t="s">
        <v>166</v>
      </c>
      <c r="C27" s="3" t="s">
        <v>71</v>
      </c>
      <c r="D27" s="3" t="s">
        <v>72</v>
      </c>
    </row>
    <row r="28" spans="1:4" ht="48">
      <c r="A28" s="65">
        <v>27</v>
      </c>
      <c r="B28" s="2" t="s">
        <v>167</v>
      </c>
      <c r="C28" s="3" t="s">
        <v>73</v>
      </c>
      <c r="D28" s="3" t="s">
        <v>74</v>
      </c>
    </row>
    <row r="29" spans="1:4" ht="48">
      <c r="A29" s="65">
        <v>28</v>
      </c>
      <c r="B29" s="2" t="s">
        <v>247</v>
      </c>
      <c r="C29" s="3" t="s">
        <v>107</v>
      </c>
      <c r="D29" s="3" t="s">
        <v>108</v>
      </c>
    </row>
    <row r="30" spans="1:4" ht="64">
      <c r="A30" s="66">
        <v>29</v>
      </c>
      <c r="B30" s="2" t="s">
        <v>168</v>
      </c>
      <c r="C30" s="3" t="s">
        <v>103</v>
      </c>
      <c r="D30" s="3" t="s">
        <v>104</v>
      </c>
    </row>
    <row r="31" spans="1:4" ht="80">
      <c r="A31" s="65">
        <v>30</v>
      </c>
      <c r="B31" s="2" t="s">
        <v>169</v>
      </c>
      <c r="C31" s="3" t="s">
        <v>98</v>
      </c>
      <c r="D31" s="3" t="s">
        <v>99</v>
      </c>
    </row>
    <row r="32" spans="1:4" ht="48">
      <c r="A32" s="65">
        <v>31</v>
      </c>
      <c r="B32" s="2" t="s">
        <v>249</v>
      </c>
      <c r="C32" s="3" t="s">
        <v>250</v>
      </c>
      <c r="D32" s="3" t="s">
        <v>75</v>
      </c>
    </row>
    <row r="33" spans="1:4" ht="32">
      <c r="A33" s="66">
        <v>32</v>
      </c>
      <c r="B33" s="2" t="s">
        <v>254</v>
      </c>
      <c r="C33" s="3" t="s">
        <v>76</v>
      </c>
      <c r="D33" s="3" t="s">
        <v>77</v>
      </c>
    </row>
    <row r="34" spans="1:4" ht="32">
      <c r="A34" s="65">
        <v>33</v>
      </c>
      <c r="B34" s="2" t="s">
        <v>251</v>
      </c>
      <c r="C34" s="3" t="s">
        <v>252</v>
      </c>
      <c r="D34" s="3" t="s">
        <v>253</v>
      </c>
    </row>
    <row r="35" spans="1:4" ht="48">
      <c r="A35" s="65">
        <v>34</v>
      </c>
      <c r="B35" s="2" t="s">
        <v>170</v>
      </c>
      <c r="C35" s="3" t="s">
        <v>89</v>
      </c>
      <c r="D35" s="3" t="s">
        <v>90</v>
      </c>
    </row>
    <row r="36" spans="1:4" ht="32">
      <c r="A36" s="66">
        <v>35</v>
      </c>
      <c r="B36" s="2" t="s">
        <v>255</v>
      </c>
      <c r="C36" s="3" t="s">
        <v>267</v>
      </c>
      <c r="D36" s="3" t="s">
        <v>65</v>
      </c>
    </row>
    <row r="37" spans="1:4" ht="48">
      <c r="A37" s="65">
        <v>36</v>
      </c>
      <c r="B37" s="2" t="s">
        <v>171</v>
      </c>
      <c r="C37" s="3" t="s">
        <v>266</v>
      </c>
      <c r="D37" s="3" t="s">
        <v>78</v>
      </c>
    </row>
  </sheetData>
  <sheetProtection algorithmName="SHA-512" hashValue="CYQHNjcAiU1tZOuQGbhaOtTe619c0vsSD1Mchv1S0+ETID+bDKKOBlih+KTU7CsVkR64ZyDrJbS/f4HO784SCQ==" saltValue="Qr54hSyXBTZd8N2SPD9yxQ==" spinCount="100000"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election activeCell="B11" sqref="B11"/>
    </sheetView>
  </sheetViews>
  <sheetFormatPr baseColWidth="10" defaultColWidth="11.5" defaultRowHeight="15"/>
  <cols>
    <col min="1" max="1" width="7.1640625" customWidth="1"/>
    <col min="2" max="2" width="56.83203125" customWidth="1"/>
    <col min="3" max="3" width="46.5" customWidth="1"/>
    <col min="4" max="4" width="48.33203125" customWidth="1"/>
  </cols>
  <sheetData>
    <row r="1" spans="1:4">
      <c r="A1" s="4" t="s">
        <v>237</v>
      </c>
      <c r="B1" s="1" t="s">
        <v>46</v>
      </c>
      <c r="C1" s="1" t="s">
        <v>47</v>
      </c>
      <c r="D1" s="1" t="s">
        <v>48</v>
      </c>
    </row>
    <row r="2" spans="1:4" ht="48">
      <c r="A2" s="66">
        <v>1</v>
      </c>
      <c r="B2" s="2" t="s">
        <v>136</v>
      </c>
      <c r="C2" s="3" t="s">
        <v>113</v>
      </c>
      <c r="D2" s="3" t="s">
        <v>65</v>
      </c>
    </row>
    <row r="3" spans="1:4" ht="64">
      <c r="A3" s="65">
        <v>2</v>
      </c>
      <c r="B3" s="2" t="s">
        <v>137</v>
      </c>
      <c r="C3" s="3" t="s">
        <v>113</v>
      </c>
      <c r="D3" s="3" t="s">
        <v>65</v>
      </c>
    </row>
    <row r="4" spans="1:4" ht="32">
      <c r="A4" s="66">
        <v>3</v>
      </c>
      <c r="B4" s="2" t="s">
        <v>138</v>
      </c>
      <c r="C4" s="3" t="s">
        <v>118</v>
      </c>
      <c r="D4" s="3" t="s">
        <v>117</v>
      </c>
    </row>
    <row r="5" spans="1:4" ht="48">
      <c r="A5" s="65">
        <v>4</v>
      </c>
      <c r="B5" s="2" t="s">
        <v>139</v>
      </c>
      <c r="C5" s="3" t="s">
        <v>114</v>
      </c>
      <c r="D5" s="3" t="s">
        <v>115</v>
      </c>
    </row>
    <row r="6" spans="1:4" ht="64">
      <c r="A6" s="66">
        <v>5</v>
      </c>
      <c r="B6" s="2" t="s">
        <v>273</v>
      </c>
      <c r="C6" s="3" t="s">
        <v>131</v>
      </c>
      <c r="D6" s="3" t="s">
        <v>117</v>
      </c>
    </row>
    <row r="7" spans="1:4" ht="48">
      <c r="A7" s="65">
        <v>6</v>
      </c>
      <c r="B7" s="2" t="s">
        <v>140</v>
      </c>
      <c r="C7" s="3" t="s">
        <v>111</v>
      </c>
      <c r="D7" s="3" t="s">
        <v>112</v>
      </c>
    </row>
    <row r="8" spans="1:4" ht="80">
      <c r="A8" s="66">
        <v>7</v>
      </c>
      <c r="B8" s="2" t="s">
        <v>141</v>
      </c>
      <c r="C8" s="3" t="s">
        <v>121</v>
      </c>
      <c r="D8" s="3" t="s">
        <v>122</v>
      </c>
    </row>
    <row r="9" spans="1:4" ht="48">
      <c r="A9" s="65">
        <v>8</v>
      </c>
      <c r="B9" s="2" t="s">
        <v>256</v>
      </c>
      <c r="C9" s="3" t="s">
        <v>257</v>
      </c>
      <c r="D9" s="3" t="s">
        <v>258</v>
      </c>
    </row>
    <row r="10" spans="1:4" ht="32">
      <c r="A10" s="66">
        <v>9</v>
      </c>
      <c r="B10" s="2" t="s">
        <v>142</v>
      </c>
      <c r="C10" s="3" t="s">
        <v>119</v>
      </c>
      <c r="D10" s="3" t="s">
        <v>120</v>
      </c>
    </row>
    <row r="11" spans="1:4" ht="64">
      <c r="A11" s="65">
        <v>10</v>
      </c>
      <c r="B11" s="2" t="s">
        <v>143</v>
      </c>
      <c r="C11" s="3" t="s">
        <v>109</v>
      </c>
      <c r="D11" s="3" t="s">
        <v>110</v>
      </c>
    </row>
    <row r="12" spans="1:4" ht="48">
      <c r="A12" s="66">
        <v>11</v>
      </c>
      <c r="B12" s="2" t="s">
        <v>144</v>
      </c>
      <c r="C12" s="3" t="s">
        <v>105</v>
      </c>
      <c r="D12" s="3" t="s">
        <v>106</v>
      </c>
    </row>
    <row r="13" spans="1:4" ht="48">
      <c r="A13" s="65">
        <v>12</v>
      </c>
      <c r="B13" s="2" t="s">
        <v>260</v>
      </c>
      <c r="C13" s="3" t="s">
        <v>259</v>
      </c>
      <c r="D13" s="3" t="s">
        <v>261</v>
      </c>
    </row>
    <row r="14" spans="1:4" ht="48">
      <c r="A14" s="66">
        <v>13</v>
      </c>
      <c r="B14" s="75" t="s">
        <v>263</v>
      </c>
      <c r="C14" s="77" t="s">
        <v>264</v>
      </c>
      <c r="D14" s="76" t="s">
        <v>265</v>
      </c>
    </row>
  </sheetData>
  <sheetProtection algorithmName="SHA-512" hashValue="0zGaBZiA55Sc0aPSSJut3mGnV4VZBe4YPC5jLdC3JC/RNXsDjDs7TvbqTHgQYVZ33dnlZYOeCtpKMYcz4Wkm9Q==" saltValue="CTpncVTF16kRuDcPc3NnaA==" spinCount="100000"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
  <sheetViews>
    <sheetView workbookViewId="0">
      <selection activeCell="D12" sqref="D12"/>
    </sheetView>
  </sheetViews>
  <sheetFormatPr baseColWidth="10" defaultColWidth="11.5" defaultRowHeight="15"/>
  <cols>
    <col min="1" max="1" width="7.1640625" customWidth="1"/>
    <col min="2" max="2" width="75.6640625" customWidth="1"/>
    <col min="3" max="3" width="38.6640625" customWidth="1"/>
    <col min="4" max="4" width="57" customWidth="1"/>
  </cols>
  <sheetData>
    <row r="1" spans="1:4">
      <c r="A1" s="4" t="s">
        <v>237</v>
      </c>
      <c r="B1" s="1" t="s">
        <v>46</v>
      </c>
      <c r="C1" s="1" t="s">
        <v>47</v>
      </c>
      <c r="D1" s="1" t="s">
        <v>48</v>
      </c>
    </row>
    <row r="2" spans="1:4" ht="45" customHeight="1">
      <c r="A2" s="66">
        <v>1</v>
      </c>
      <c r="B2" s="82" t="s">
        <v>275</v>
      </c>
      <c r="C2" s="3" t="s">
        <v>276</v>
      </c>
      <c r="D2" s="3" t="s">
        <v>117</v>
      </c>
    </row>
    <row r="3" spans="1:4" ht="57" customHeight="1">
      <c r="A3" s="65">
        <v>2</v>
      </c>
      <c r="B3" s="83" t="s">
        <v>277</v>
      </c>
      <c r="C3" s="3" t="s">
        <v>287</v>
      </c>
      <c r="D3" s="3" t="s">
        <v>292</v>
      </c>
    </row>
    <row r="4" spans="1:4" ht="57" customHeight="1">
      <c r="A4" s="66">
        <v>3</v>
      </c>
      <c r="B4" s="83" t="s">
        <v>281</v>
      </c>
      <c r="C4" s="3" t="s">
        <v>279</v>
      </c>
      <c r="D4" s="3" t="s">
        <v>293</v>
      </c>
    </row>
    <row r="5" spans="1:4" ht="32">
      <c r="A5" s="65">
        <v>4</v>
      </c>
      <c r="B5" s="2" t="s">
        <v>269</v>
      </c>
      <c r="C5" s="3" t="s">
        <v>268</v>
      </c>
      <c r="D5" s="3" t="s">
        <v>117</v>
      </c>
    </row>
    <row r="6" spans="1:4" ht="48">
      <c r="A6" s="66">
        <v>5</v>
      </c>
      <c r="B6" s="2" t="s">
        <v>133</v>
      </c>
      <c r="C6" s="3" t="s">
        <v>125</v>
      </c>
      <c r="D6" s="3" t="s">
        <v>126</v>
      </c>
    </row>
    <row r="7" spans="1:4" ht="48">
      <c r="A7" s="65">
        <v>6</v>
      </c>
      <c r="B7" s="2" t="s">
        <v>270</v>
      </c>
      <c r="C7" s="3" t="s">
        <v>132</v>
      </c>
      <c r="D7" s="3" t="s">
        <v>271</v>
      </c>
    </row>
    <row r="8" spans="1:4" ht="32">
      <c r="A8" s="66">
        <v>7</v>
      </c>
      <c r="B8" s="2" t="s">
        <v>134</v>
      </c>
      <c r="C8" s="3" t="s">
        <v>127</v>
      </c>
      <c r="D8" s="3" t="s">
        <v>128</v>
      </c>
    </row>
    <row r="9" spans="1:4" ht="48">
      <c r="A9" s="65">
        <v>8</v>
      </c>
      <c r="B9" s="2" t="s">
        <v>272</v>
      </c>
      <c r="C9" s="3" t="s">
        <v>129</v>
      </c>
      <c r="D9" s="3" t="s">
        <v>130</v>
      </c>
    </row>
    <row r="10" spans="1:4" ht="32">
      <c r="A10" s="66">
        <v>9</v>
      </c>
      <c r="B10" s="2" t="s">
        <v>135</v>
      </c>
      <c r="C10" s="3" t="s">
        <v>123</v>
      </c>
      <c r="D10" s="3" t="s">
        <v>124</v>
      </c>
    </row>
    <row r="11" spans="1:4" ht="64">
      <c r="A11" s="65">
        <v>10</v>
      </c>
      <c r="B11" s="2" t="s">
        <v>286</v>
      </c>
      <c r="C11" s="77" t="s">
        <v>288</v>
      </c>
      <c r="D11" s="110" t="s">
        <v>290</v>
      </c>
    </row>
    <row r="12" spans="1:4" ht="48">
      <c r="A12" s="66">
        <v>11</v>
      </c>
      <c r="B12" s="2" t="s">
        <v>274</v>
      </c>
      <c r="C12" s="77" t="s">
        <v>289</v>
      </c>
      <c r="D12" s="77" t="s">
        <v>291</v>
      </c>
    </row>
  </sheetData>
  <sheetProtection algorithmName="SHA-512" hashValue="lK14LzxGdYuoxGUaxxyEgRovgHBvX/6hnAcL6oZV2LkmmmWcq99LCKC18mjAUky34qz8t5EEfCF+AQ3iiJfOmg==" saltValue="35zhnHSagBYaqj++ZXYJ1Q==" spinCount="100000"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75"/>
  <sheetViews>
    <sheetView showGridLines="0" zoomScale="119" workbookViewId="0">
      <pane ySplit="8" topLeftCell="A58" activePane="bottomLeft" state="frozen"/>
      <selection pane="bottomLeft" activeCell="B42" sqref="B42"/>
    </sheetView>
  </sheetViews>
  <sheetFormatPr baseColWidth="10" defaultColWidth="8.83203125" defaultRowHeight="16"/>
  <cols>
    <col min="1" max="1" width="4.33203125" style="19" customWidth="1"/>
    <col min="2" max="2" width="75.5" style="19" customWidth="1"/>
    <col min="3" max="3" width="5.1640625" style="12" customWidth="1"/>
    <col min="4" max="4" width="4.83203125" style="12" customWidth="1"/>
    <col min="5" max="5" width="4.5" style="12" customWidth="1"/>
    <col min="6" max="6" width="4.83203125" style="12" customWidth="1"/>
    <col min="7" max="7" width="7.33203125" style="12" customWidth="1"/>
    <col min="8" max="8" width="4.83203125" style="12" customWidth="1"/>
    <col min="9" max="9" width="5.1640625" style="12" customWidth="1"/>
    <col min="10" max="10" width="4.83203125" style="12" customWidth="1"/>
    <col min="11" max="11" width="4.5" style="12" customWidth="1"/>
    <col min="12" max="13" width="4.83203125" style="12" customWidth="1"/>
    <col min="14" max="14" width="9.33203125" style="19" customWidth="1"/>
    <col min="15" max="15" width="89.5" style="12" customWidth="1"/>
    <col min="16" max="16" width="11.5" style="12" hidden="1" customWidth="1"/>
    <col min="17" max="17" width="13.83203125" style="12" hidden="1" customWidth="1"/>
    <col min="18" max="31" width="8.83203125" style="12" hidden="1" customWidth="1"/>
    <col min="32" max="16384" width="8.83203125" style="12"/>
  </cols>
  <sheetData>
    <row r="1" spans="1:31" s="19" customFormat="1"/>
    <row r="2" spans="1:31" s="19" customFormat="1">
      <c r="A2" s="34"/>
      <c r="B2" s="35"/>
      <c r="C2" s="35"/>
      <c r="D2" s="35"/>
      <c r="E2" s="35"/>
      <c r="F2" s="35"/>
      <c r="G2" s="35"/>
      <c r="H2" s="35"/>
      <c r="I2" s="35"/>
      <c r="J2" s="35"/>
      <c r="K2" s="35"/>
      <c r="L2" s="35"/>
      <c r="M2" s="35"/>
      <c r="N2" s="35"/>
      <c r="O2" s="35"/>
      <c r="P2" s="35"/>
      <c r="Q2" s="35"/>
    </row>
    <row r="3" spans="1:31" s="19" customFormat="1">
      <c r="B3" s="35"/>
      <c r="C3" s="101" t="s">
        <v>177</v>
      </c>
      <c r="D3" s="101"/>
      <c r="E3" s="101"/>
      <c r="F3" s="101"/>
      <c r="G3" s="101"/>
      <c r="H3" s="102"/>
      <c r="I3" s="102"/>
      <c r="J3" s="102"/>
      <c r="K3" s="102"/>
      <c r="L3" s="102"/>
      <c r="M3" s="102"/>
      <c r="N3" s="35"/>
      <c r="O3" s="35"/>
      <c r="P3" s="35"/>
      <c r="Q3" s="35"/>
    </row>
    <row r="4" spans="1:31" s="19" customFormat="1">
      <c r="B4" s="36"/>
      <c r="C4" s="101" t="s">
        <v>176</v>
      </c>
      <c r="D4" s="101"/>
      <c r="E4" s="101"/>
      <c r="F4" s="101"/>
      <c r="G4" s="101"/>
      <c r="H4" s="102"/>
      <c r="I4" s="102"/>
      <c r="J4" s="102"/>
      <c r="K4" s="102"/>
      <c r="L4" s="102"/>
      <c r="M4" s="102"/>
      <c r="N4" s="35"/>
      <c r="O4" s="35"/>
      <c r="P4" s="35"/>
      <c r="Q4" s="35"/>
    </row>
    <row r="5" spans="1:31" s="19" customFormat="1" ht="54" customHeight="1">
      <c r="A5" s="99" t="s">
        <v>206</v>
      </c>
      <c r="B5" s="100"/>
      <c r="C5" s="95" t="s">
        <v>173</v>
      </c>
      <c r="D5" s="96"/>
      <c r="E5" s="96"/>
      <c r="F5" s="96"/>
      <c r="G5" s="97"/>
      <c r="H5" s="37"/>
      <c r="I5" s="98" t="s">
        <v>174</v>
      </c>
      <c r="J5" s="98"/>
      <c r="K5" s="98"/>
      <c r="L5" s="98"/>
      <c r="M5" s="98"/>
      <c r="N5" s="38" t="s">
        <v>40</v>
      </c>
      <c r="O5" s="39"/>
      <c r="P5" s="40"/>
      <c r="Q5" s="40"/>
    </row>
    <row r="6" spans="1:31" s="19" customFormat="1" ht="71">
      <c r="A6" s="105" t="s">
        <v>41</v>
      </c>
      <c r="B6" s="106"/>
      <c r="C6" s="41" t="s">
        <v>2</v>
      </c>
      <c r="D6" s="41" t="s">
        <v>3</v>
      </c>
      <c r="E6" s="41" t="s">
        <v>4</v>
      </c>
      <c r="F6" s="42" t="s">
        <v>5</v>
      </c>
      <c r="G6" s="43" t="s">
        <v>0</v>
      </c>
      <c r="H6" s="43"/>
      <c r="I6" s="41" t="s">
        <v>2</v>
      </c>
      <c r="J6" s="41" t="s">
        <v>3</v>
      </c>
      <c r="K6" s="41" t="s">
        <v>4</v>
      </c>
      <c r="L6" s="42" t="s">
        <v>5</v>
      </c>
      <c r="M6" s="43" t="s">
        <v>0</v>
      </c>
      <c r="N6" s="43"/>
      <c r="O6" s="93" t="s">
        <v>172</v>
      </c>
      <c r="P6" s="44"/>
      <c r="Q6" s="44"/>
    </row>
    <row r="7" spans="1:31" s="19" customFormat="1" ht="19">
      <c r="A7" s="107"/>
      <c r="B7" s="108"/>
      <c r="C7" s="45">
        <v>1</v>
      </c>
      <c r="D7" s="46">
        <v>2</v>
      </c>
      <c r="E7" s="47">
        <v>3</v>
      </c>
      <c r="F7" s="48">
        <v>4</v>
      </c>
      <c r="G7" s="49" t="s">
        <v>1</v>
      </c>
      <c r="H7" s="49"/>
      <c r="I7" s="45">
        <v>1</v>
      </c>
      <c r="J7" s="46">
        <v>2</v>
      </c>
      <c r="K7" s="47">
        <v>3</v>
      </c>
      <c r="L7" s="48">
        <v>4</v>
      </c>
      <c r="M7" s="49" t="s">
        <v>1</v>
      </c>
      <c r="N7" s="50"/>
      <c r="O7" s="94"/>
      <c r="P7" s="44"/>
      <c r="Q7" s="44"/>
    </row>
    <row r="8" spans="1:31" s="57" customFormat="1" ht="19">
      <c r="A8" s="51"/>
      <c r="B8" s="52" t="s">
        <v>43</v>
      </c>
      <c r="C8" s="53"/>
      <c r="D8" s="54"/>
      <c r="E8" s="54"/>
      <c r="F8" s="53"/>
      <c r="G8" s="54"/>
      <c r="H8" s="55"/>
      <c r="I8" s="53"/>
      <c r="J8" s="54"/>
      <c r="K8" s="54"/>
      <c r="L8" s="53"/>
      <c r="M8" s="54"/>
      <c r="N8" s="56"/>
      <c r="O8" s="51"/>
      <c r="P8" s="51" t="s">
        <v>190</v>
      </c>
      <c r="Q8" s="51" t="s">
        <v>191</v>
      </c>
      <c r="AB8" s="57" t="s">
        <v>195</v>
      </c>
      <c r="AC8" s="57" t="s">
        <v>196</v>
      </c>
      <c r="AD8" s="57" t="s">
        <v>197</v>
      </c>
    </row>
    <row r="9" spans="1:31" ht="51">
      <c r="A9" s="58">
        <v>1</v>
      </c>
      <c r="B9" s="59" t="s">
        <v>227</v>
      </c>
      <c r="C9" s="13"/>
      <c r="D9" s="62"/>
      <c r="E9" s="13"/>
      <c r="F9" s="81"/>
      <c r="G9" s="14"/>
      <c r="H9" s="15"/>
      <c r="I9" s="16"/>
      <c r="J9" s="17"/>
      <c r="K9" s="17"/>
      <c r="L9" s="79"/>
      <c r="M9" s="17"/>
      <c r="N9" s="18">
        <f>IF(V9=1,0,R9+S9*2+T9*3+U9*4+W9+X9*2+Y9*3+Z9*4)</f>
        <v>0</v>
      </c>
      <c r="O9" s="23"/>
      <c r="P9" s="19">
        <f>IF(V9=1,0,R9+S9*2+T9*3+U9*4)</f>
        <v>0</v>
      </c>
      <c r="Q9" s="19">
        <f>IF(V9=1,0,W9+X9*2+Y9*3+Z9*4)</f>
        <v>0</v>
      </c>
      <c r="R9" s="19">
        <f>IF(C9=0,0,1)</f>
        <v>0</v>
      </c>
      <c r="S9" s="19">
        <f t="shared" ref="S9" si="0">IF(D9=0,0,1)</f>
        <v>0</v>
      </c>
      <c r="T9" s="19">
        <f t="shared" ref="T9" si="1">IF(E9=0,0,1)</f>
        <v>0</v>
      </c>
      <c r="U9" s="19">
        <f t="shared" ref="U9:U44" si="2">IF(F9=0,0,1)</f>
        <v>0</v>
      </c>
      <c r="V9" s="19">
        <f t="shared" ref="V9:V44" si="3">IF(G9=0,0,1)</f>
        <v>0</v>
      </c>
      <c r="W9" s="19">
        <f>IF(I9=0,0,1)</f>
        <v>0</v>
      </c>
      <c r="X9" s="19">
        <f>IF(J9=0,0,1)</f>
        <v>0</v>
      </c>
      <c r="Y9" s="19">
        <f>IF(K9=0,0,1)</f>
        <v>0</v>
      </c>
      <c r="Z9" s="19">
        <f>IF(L9=0,0,1)</f>
        <v>0</v>
      </c>
      <c r="AB9" s="19">
        <f>SUM(N9:N14)</f>
        <v>0</v>
      </c>
      <c r="AC9" s="19">
        <f>SUM(P9:P14)</f>
        <v>0</v>
      </c>
      <c r="AD9" s="19">
        <f>SUM(Q9:Q14)</f>
        <v>0</v>
      </c>
      <c r="AE9" s="9" t="s">
        <v>189</v>
      </c>
    </row>
    <row r="10" spans="1:31" ht="34">
      <c r="A10" s="58">
        <v>2</v>
      </c>
      <c r="B10" s="59" t="s">
        <v>228</v>
      </c>
      <c r="C10" s="13"/>
      <c r="D10" s="62"/>
      <c r="E10" s="13"/>
      <c r="F10" s="13"/>
      <c r="G10" s="14"/>
      <c r="H10" s="15"/>
      <c r="I10" s="16"/>
      <c r="J10" s="17"/>
      <c r="K10" s="17"/>
      <c r="L10" s="17"/>
      <c r="M10" s="17"/>
      <c r="N10" s="18">
        <f t="shared" ref="N10:N69" si="4">IF(V10=1,0,R10+S10*2+T10*3+U10*4+W10+X10*2+Y10*3+Z10*4)</f>
        <v>0</v>
      </c>
      <c r="O10" s="23"/>
      <c r="P10" s="19"/>
      <c r="Q10" s="19"/>
      <c r="R10" s="19"/>
      <c r="S10" s="19"/>
      <c r="T10" s="19"/>
      <c r="U10" s="19"/>
      <c r="V10" s="19"/>
      <c r="W10" s="19"/>
      <c r="X10" s="19"/>
      <c r="Y10" s="19"/>
      <c r="Z10" s="19"/>
      <c r="AB10" s="19">
        <f>SUM(N15:N40)</f>
        <v>0</v>
      </c>
      <c r="AC10" s="19">
        <f>SUM(P15:P40)</f>
        <v>0</v>
      </c>
      <c r="AD10" s="19">
        <f>SUM(Q15:Q40)</f>
        <v>0</v>
      </c>
      <c r="AE10" s="9" t="s">
        <v>198</v>
      </c>
    </row>
    <row r="11" spans="1:31" ht="34">
      <c r="A11" s="58">
        <v>3</v>
      </c>
      <c r="B11" s="59" t="s">
        <v>225</v>
      </c>
      <c r="C11" s="20"/>
      <c r="D11" s="63"/>
      <c r="E11" s="20"/>
      <c r="F11" s="20"/>
      <c r="G11" s="21"/>
      <c r="H11" s="15"/>
      <c r="I11" s="22"/>
      <c r="J11" s="23"/>
      <c r="K11" s="23"/>
      <c r="L11" s="17"/>
      <c r="M11" s="23"/>
      <c r="N11" s="18">
        <f t="shared" si="4"/>
        <v>0</v>
      </c>
      <c r="O11" s="23"/>
      <c r="P11" s="19">
        <f t="shared" ref="P11:P59" si="5">IF(V11=1,0,R11+S11*2+T11*3+U11*4)</f>
        <v>0</v>
      </c>
      <c r="Q11" s="19">
        <f t="shared" ref="Q11:Q59" si="6">IF(V11=1,0,W11+X11*2+Y11*3+Z11*4)</f>
        <v>0</v>
      </c>
      <c r="R11" s="19">
        <f t="shared" ref="R11:R48" si="7">IF(C11=0,0,1)</f>
        <v>0</v>
      </c>
      <c r="S11" s="19">
        <f t="shared" ref="S11:S48" si="8">IF(D11=0,0,1)</f>
        <v>0</v>
      </c>
      <c r="T11" s="19">
        <f t="shared" ref="T11:T48" si="9">IF(E11=0,0,1)</f>
        <v>0</v>
      </c>
      <c r="U11" s="19">
        <f t="shared" si="2"/>
        <v>0</v>
      </c>
      <c r="V11" s="19">
        <f t="shared" si="3"/>
        <v>0</v>
      </c>
      <c r="W11" s="19">
        <f t="shared" ref="W11:W48" si="10">IF(I11=0,0,1)</f>
        <v>0</v>
      </c>
      <c r="X11" s="19">
        <f t="shared" ref="X11:X48" si="11">IF(J11=0,0,1)</f>
        <v>0</v>
      </c>
      <c r="Y11" s="19">
        <f t="shared" ref="Y11:Y48" si="12">IF(K11=0,0,1)</f>
        <v>0</v>
      </c>
      <c r="Z11" s="19">
        <f t="shared" ref="Z11:Z48" si="13">IF(L11=0,0,1)</f>
        <v>0</v>
      </c>
      <c r="AB11" s="19">
        <f>SUM(N41:N44)</f>
        <v>0</v>
      </c>
      <c r="AC11" s="19">
        <f>SUM(P41:P44)</f>
        <v>0</v>
      </c>
      <c r="AD11" s="19">
        <f>SUM(Q41:Q44)</f>
        <v>0</v>
      </c>
      <c r="AE11" s="9" t="s">
        <v>182</v>
      </c>
    </row>
    <row r="12" spans="1:31" ht="51">
      <c r="A12" s="58">
        <v>4</v>
      </c>
      <c r="B12" s="59" t="s">
        <v>207</v>
      </c>
      <c r="C12" s="20"/>
      <c r="D12" s="20"/>
      <c r="E12" s="20"/>
      <c r="F12" s="20"/>
      <c r="G12" s="21"/>
      <c r="H12" s="15"/>
      <c r="I12" s="22"/>
      <c r="J12" s="23"/>
      <c r="K12" s="23"/>
      <c r="L12" s="17"/>
      <c r="M12" s="23"/>
      <c r="N12" s="18">
        <f t="shared" si="4"/>
        <v>0</v>
      </c>
      <c r="O12" s="23"/>
      <c r="P12" s="19">
        <f t="shared" si="5"/>
        <v>0</v>
      </c>
      <c r="Q12" s="19">
        <f t="shared" si="6"/>
        <v>0</v>
      </c>
      <c r="R12" s="19">
        <f t="shared" si="7"/>
        <v>0</v>
      </c>
      <c r="S12" s="19">
        <f t="shared" si="8"/>
        <v>0</v>
      </c>
      <c r="T12" s="19">
        <f t="shared" si="9"/>
        <v>0</v>
      </c>
      <c r="U12" s="19">
        <f t="shared" si="2"/>
        <v>0</v>
      </c>
      <c r="V12" s="19">
        <f t="shared" si="3"/>
        <v>0</v>
      </c>
      <c r="W12" s="19">
        <f t="shared" si="10"/>
        <v>0</v>
      </c>
      <c r="X12" s="19">
        <f t="shared" si="11"/>
        <v>0</v>
      </c>
      <c r="Y12" s="19">
        <f t="shared" si="12"/>
        <v>0</v>
      </c>
      <c r="Z12" s="19">
        <f t="shared" si="13"/>
        <v>0</v>
      </c>
    </row>
    <row r="13" spans="1:31" ht="51">
      <c r="A13" s="58">
        <v>5</v>
      </c>
      <c r="B13" s="59" t="s">
        <v>222</v>
      </c>
      <c r="C13" s="20"/>
      <c r="D13" s="20"/>
      <c r="E13" s="20"/>
      <c r="F13" s="20"/>
      <c r="G13" s="21"/>
      <c r="H13" s="15"/>
      <c r="I13" s="22"/>
      <c r="J13" s="23"/>
      <c r="K13" s="23"/>
      <c r="L13" s="17"/>
      <c r="M13" s="23"/>
      <c r="N13" s="18">
        <f t="shared" si="4"/>
        <v>0</v>
      </c>
      <c r="O13" s="23"/>
      <c r="P13" s="19">
        <f t="shared" si="5"/>
        <v>0</v>
      </c>
      <c r="Q13" s="19">
        <f t="shared" si="6"/>
        <v>0</v>
      </c>
      <c r="R13" s="19">
        <f t="shared" si="7"/>
        <v>0</v>
      </c>
      <c r="S13" s="19">
        <f t="shared" si="8"/>
        <v>0</v>
      </c>
      <c r="T13" s="19">
        <f t="shared" si="9"/>
        <v>0</v>
      </c>
      <c r="U13" s="19">
        <f t="shared" si="2"/>
        <v>0</v>
      </c>
      <c r="V13" s="19">
        <f t="shared" si="3"/>
        <v>0</v>
      </c>
      <c r="W13" s="19">
        <f t="shared" si="10"/>
        <v>0</v>
      </c>
      <c r="X13" s="19">
        <f t="shared" si="11"/>
        <v>0</v>
      </c>
      <c r="Y13" s="19">
        <f t="shared" si="12"/>
        <v>0</v>
      </c>
      <c r="Z13" s="19">
        <f t="shared" si="13"/>
        <v>0</v>
      </c>
    </row>
    <row r="14" spans="1:31" ht="34">
      <c r="A14" s="58">
        <v>6</v>
      </c>
      <c r="B14" s="59" t="s">
        <v>19</v>
      </c>
      <c r="C14" s="20"/>
      <c r="D14" s="20"/>
      <c r="E14" s="20"/>
      <c r="F14" s="20"/>
      <c r="G14" s="21"/>
      <c r="H14" s="15"/>
      <c r="I14" s="22"/>
      <c r="J14" s="23"/>
      <c r="K14" s="23"/>
      <c r="L14" s="17"/>
      <c r="M14" s="23"/>
      <c r="N14" s="18">
        <f t="shared" si="4"/>
        <v>0</v>
      </c>
      <c r="O14" s="23"/>
      <c r="P14" s="19">
        <f t="shared" si="5"/>
        <v>0</v>
      </c>
      <c r="Q14" s="19">
        <f t="shared" si="6"/>
        <v>0</v>
      </c>
      <c r="R14" s="19">
        <f t="shared" si="7"/>
        <v>0</v>
      </c>
      <c r="S14" s="19">
        <f t="shared" si="8"/>
        <v>0</v>
      </c>
      <c r="T14" s="19">
        <f t="shared" si="9"/>
        <v>0</v>
      </c>
      <c r="U14" s="19">
        <f t="shared" si="2"/>
        <v>0</v>
      </c>
      <c r="V14" s="19">
        <f t="shared" si="3"/>
        <v>0</v>
      </c>
      <c r="W14" s="19">
        <f t="shared" si="10"/>
        <v>0</v>
      </c>
      <c r="X14" s="19">
        <f t="shared" si="11"/>
        <v>0</v>
      </c>
      <c r="Y14" s="19">
        <f t="shared" si="12"/>
        <v>0</v>
      </c>
      <c r="Z14" s="19">
        <f t="shared" si="13"/>
        <v>0</v>
      </c>
    </row>
    <row r="15" spans="1:31" ht="34">
      <c r="A15" s="58">
        <v>7</v>
      </c>
      <c r="B15" s="59" t="s">
        <v>22</v>
      </c>
      <c r="C15" s="20"/>
      <c r="D15" s="20"/>
      <c r="E15" s="20"/>
      <c r="F15" s="20"/>
      <c r="G15" s="21"/>
      <c r="H15" s="15"/>
      <c r="I15" s="22"/>
      <c r="J15" s="23"/>
      <c r="K15" s="23"/>
      <c r="L15" s="17"/>
      <c r="M15" s="23"/>
      <c r="N15" s="18">
        <f t="shared" si="4"/>
        <v>0</v>
      </c>
      <c r="O15" s="23"/>
      <c r="P15" s="19">
        <f t="shared" si="5"/>
        <v>0</v>
      </c>
      <c r="Q15" s="19">
        <f t="shared" si="6"/>
        <v>0</v>
      </c>
      <c r="R15" s="19">
        <f t="shared" si="7"/>
        <v>0</v>
      </c>
      <c r="S15" s="19">
        <f t="shared" si="8"/>
        <v>0</v>
      </c>
      <c r="T15" s="19">
        <f t="shared" si="9"/>
        <v>0</v>
      </c>
      <c r="U15" s="19">
        <f t="shared" si="2"/>
        <v>0</v>
      </c>
      <c r="V15" s="19">
        <f t="shared" si="3"/>
        <v>0</v>
      </c>
      <c r="W15" s="19">
        <f t="shared" si="10"/>
        <v>0</v>
      </c>
      <c r="X15" s="19">
        <f t="shared" si="11"/>
        <v>0</v>
      </c>
      <c r="Y15" s="19">
        <f t="shared" si="12"/>
        <v>0</v>
      </c>
      <c r="Z15" s="19">
        <f t="shared" si="13"/>
        <v>0</v>
      </c>
    </row>
    <row r="16" spans="1:31" ht="17">
      <c r="A16" s="58">
        <v>8</v>
      </c>
      <c r="B16" s="59" t="s">
        <v>23</v>
      </c>
      <c r="C16" s="20"/>
      <c r="D16" s="20"/>
      <c r="E16" s="20"/>
      <c r="F16" s="20"/>
      <c r="G16" s="21"/>
      <c r="H16" s="15"/>
      <c r="I16" s="22"/>
      <c r="J16" s="23"/>
      <c r="K16" s="23"/>
      <c r="L16" s="17"/>
      <c r="M16" s="23"/>
      <c r="N16" s="18">
        <f t="shared" si="4"/>
        <v>0</v>
      </c>
      <c r="O16" s="23"/>
      <c r="P16" s="19">
        <f t="shared" si="5"/>
        <v>0</v>
      </c>
      <c r="Q16" s="19">
        <f t="shared" si="6"/>
        <v>0</v>
      </c>
      <c r="R16" s="19">
        <f t="shared" si="7"/>
        <v>0</v>
      </c>
      <c r="S16" s="19">
        <f t="shared" si="8"/>
        <v>0</v>
      </c>
      <c r="T16" s="19">
        <f t="shared" si="9"/>
        <v>0</v>
      </c>
      <c r="U16" s="19">
        <f t="shared" si="2"/>
        <v>0</v>
      </c>
      <c r="V16" s="19">
        <f t="shared" si="3"/>
        <v>0</v>
      </c>
      <c r="W16" s="19">
        <f t="shared" si="10"/>
        <v>0</v>
      </c>
      <c r="X16" s="19">
        <f t="shared" si="11"/>
        <v>0</v>
      </c>
      <c r="Y16" s="19">
        <f t="shared" si="12"/>
        <v>0</v>
      </c>
      <c r="Z16" s="19">
        <f t="shared" si="13"/>
        <v>0</v>
      </c>
    </row>
    <row r="17" spans="1:26" ht="34">
      <c r="A17" s="58">
        <v>9</v>
      </c>
      <c r="B17" s="59" t="s">
        <v>208</v>
      </c>
      <c r="C17" s="17"/>
      <c r="D17" s="17"/>
      <c r="E17" s="20"/>
      <c r="F17" s="20"/>
      <c r="G17" s="21"/>
      <c r="H17" s="15"/>
      <c r="I17" s="22"/>
      <c r="J17" s="23"/>
      <c r="K17" s="23"/>
      <c r="L17" s="17"/>
      <c r="M17" s="23"/>
      <c r="N17" s="18">
        <f t="shared" si="4"/>
        <v>0</v>
      </c>
      <c r="O17" s="23"/>
      <c r="P17" s="19">
        <f t="shared" si="5"/>
        <v>0</v>
      </c>
      <c r="Q17" s="19">
        <f t="shared" si="6"/>
        <v>0</v>
      </c>
      <c r="R17" s="19">
        <f t="shared" si="7"/>
        <v>0</v>
      </c>
      <c r="S17" s="19">
        <f t="shared" si="8"/>
        <v>0</v>
      </c>
      <c r="T17" s="19">
        <f t="shared" si="9"/>
        <v>0</v>
      </c>
      <c r="U17" s="19">
        <f t="shared" si="2"/>
        <v>0</v>
      </c>
      <c r="V17" s="19">
        <f t="shared" si="3"/>
        <v>0</v>
      </c>
      <c r="W17" s="19">
        <f t="shared" si="10"/>
        <v>0</v>
      </c>
      <c r="X17" s="19">
        <f t="shared" si="11"/>
        <v>0</v>
      </c>
      <c r="Y17" s="19">
        <f t="shared" si="12"/>
        <v>0</v>
      </c>
      <c r="Z17" s="19">
        <f t="shared" si="13"/>
        <v>0</v>
      </c>
    </row>
    <row r="18" spans="1:26" ht="51">
      <c r="A18" s="58">
        <v>10</v>
      </c>
      <c r="B18" s="59" t="s">
        <v>223</v>
      </c>
      <c r="C18" s="20"/>
      <c r="D18" s="17"/>
      <c r="E18" s="20"/>
      <c r="F18" s="20"/>
      <c r="G18" s="21"/>
      <c r="H18" s="15"/>
      <c r="I18" s="22"/>
      <c r="J18" s="23"/>
      <c r="K18" s="23"/>
      <c r="L18" s="17"/>
      <c r="M18" s="23"/>
      <c r="N18" s="18">
        <f t="shared" si="4"/>
        <v>0</v>
      </c>
      <c r="O18" s="23"/>
      <c r="P18" s="19">
        <f t="shared" si="5"/>
        <v>0</v>
      </c>
      <c r="Q18" s="19">
        <f t="shared" si="6"/>
        <v>0</v>
      </c>
      <c r="R18" s="19">
        <f t="shared" si="7"/>
        <v>0</v>
      </c>
      <c r="S18" s="19">
        <f t="shared" si="8"/>
        <v>0</v>
      </c>
      <c r="T18" s="19">
        <f t="shared" si="9"/>
        <v>0</v>
      </c>
      <c r="U18" s="19">
        <f t="shared" si="2"/>
        <v>0</v>
      </c>
      <c r="V18" s="19">
        <f t="shared" si="3"/>
        <v>0</v>
      </c>
      <c r="W18" s="19">
        <f t="shared" si="10"/>
        <v>0</v>
      </c>
      <c r="X18" s="19">
        <f t="shared" si="11"/>
        <v>0</v>
      </c>
      <c r="Y18" s="19">
        <f t="shared" si="12"/>
        <v>0</v>
      </c>
      <c r="Z18" s="19">
        <f t="shared" si="13"/>
        <v>0</v>
      </c>
    </row>
    <row r="19" spans="1:26" ht="34">
      <c r="A19" s="58">
        <v>11</v>
      </c>
      <c r="B19" s="59" t="s">
        <v>20</v>
      </c>
      <c r="C19" s="20"/>
      <c r="D19" s="20"/>
      <c r="E19" s="17"/>
      <c r="F19" s="17"/>
      <c r="G19" s="21"/>
      <c r="H19" s="15"/>
      <c r="I19" s="22"/>
      <c r="J19" s="23"/>
      <c r="K19" s="23"/>
      <c r="L19" s="17"/>
      <c r="M19" s="23"/>
      <c r="N19" s="18">
        <f t="shared" si="4"/>
        <v>0</v>
      </c>
      <c r="O19" s="23"/>
      <c r="P19" s="19">
        <f t="shared" si="5"/>
        <v>0</v>
      </c>
      <c r="Q19" s="19">
        <f t="shared" si="6"/>
        <v>0</v>
      </c>
      <c r="R19" s="19">
        <f t="shared" si="7"/>
        <v>0</v>
      </c>
      <c r="S19" s="19">
        <f t="shared" si="8"/>
        <v>0</v>
      </c>
      <c r="T19" s="19">
        <f t="shared" si="9"/>
        <v>0</v>
      </c>
      <c r="U19" s="19">
        <f t="shared" si="2"/>
        <v>0</v>
      </c>
      <c r="V19" s="19">
        <f t="shared" si="3"/>
        <v>0</v>
      </c>
      <c r="W19" s="19">
        <f t="shared" si="10"/>
        <v>0</v>
      </c>
      <c r="X19" s="19">
        <f t="shared" si="11"/>
        <v>0</v>
      </c>
      <c r="Y19" s="19">
        <f t="shared" si="12"/>
        <v>0</v>
      </c>
      <c r="Z19" s="19">
        <f t="shared" si="13"/>
        <v>0</v>
      </c>
    </row>
    <row r="20" spans="1:26" ht="34">
      <c r="A20" s="58">
        <v>12</v>
      </c>
      <c r="B20" s="59" t="s">
        <v>18</v>
      </c>
      <c r="C20" s="20"/>
      <c r="D20" s="20"/>
      <c r="E20" s="17"/>
      <c r="F20" s="20"/>
      <c r="G20" s="21"/>
      <c r="H20" s="15"/>
      <c r="I20" s="22"/>
      <c r="J20" s="23"/>
      <c r="K20" s="23"/>
      <c r="L20" s="17"/>
      <c r="M20" s="23"/>
      <c r="N20" s="18">
        <f t="shared" si="4"/>
        <v>0</v>
      </c>
      <c r="O20" s="23"/>
      <c r="P20" s="19">
        <f t="shared" si="5"/>
        <v>0</v>
      </c>
      <c r="Q20" s="19">
        <f t="shared" si="6"/>
        <v>0</v>
      </c>
      <c r="R20" s="19">
        <f t="shared" si="7"/>
        <v>0</v>
      </c>
      <c r="S20" s="19">
        <f t="shared" si="8"/>
        <v>0</v>
      </c>
      <c r="T20" s="19">
        <f t="shared" si="9"/>
        <v>0</v>
      </c>
      <c r="U20" s="19">
        <f t="shared" si="2"/>
        <v>0</v>
      </c>
      <c r="V20" s="19">
        <f t="shared" si="3"/>
        <v>0</v>
      </c>
      <c r="W20" s="19">
        <f t="shared" si="10"/>
        <v>0</v>
      </c>
      <c r="X20" s="19">
        <f t="shared" si="11"/>
        <v>0</v>
      </c>
      <c r="Y20" s="19">
        <f t="shared" si="12"/>
        <v>0</v>
      </c>
      <c r="Z20" s="19">
        <f t="shared" si="13"/>
        <v>0</v>
      </c>
    </row>
    <row r="21" spans="1:26" ht="51">
      <c r="A21" s="58">
        <v>13</v>
      </c>
      <c r="B21" s="59" t="s">
        <v>226</v>
      </c>
      <c r="C21" s="20"/>
      <c r="D21" s="20"/>
      <c r="E21" s="17"/>
      <c r="F21" s="20"/>
      <c r="G21" s="21"/>
      <c r="H21" s="15"/>
      <c r="I21" s="22"/>
      <c r="J21" s="23"/>
      <c r="K21" s="23"/>
      <c r="L21" s="17"/>
      <c r="M21" s="23"/>
      <c r="N21" s="18">
        <f t="shared" si="4"/>
        <v>0</v>
      </c>
      <c r="O21" s="23"/>
      <c r="P21" s="19">
        <f t="shared" ref="P21:P22" si="14">IF(V21=1,0,R21+S21*2+T21*3+U21*4)</f>
        <v>0</v>
      </c>
      <c r="Q21" s="19">
        <f t="shared" ref="Q21:Q22" si="15">IF(V21=1,0,W21+X21*2+Y21*3+Z21*4)</f>
        <v>0</v>
      </c>
      <c r="R21" s="19">
        <f t="shared" ref="R21:R22" si="16">IF(C21=0,0,1)</f>
        <v>0</v>
      </c>
      <c r="S21" s="19">
        <f t="shared" ref="S21:S22" si="17">IF(D21=0,0,1)</f>
        <v>0</v>
      </c>
      <c r="T21" s="19">
        <f t="shared" ref="T21:T22" si="18">IF(E21=0,0,1)</f>
        <v>0</v>
      </c>
      <c r="U21" s="19">
        <f t="shared" ref="U21:U22" si="19">IF(F21=0,0,1)</f>
        <v>0</v>
      </c>
      <c r="V21" s="19">
        <f t="shared" ref="V21:V22" si="20">IF(G21=0,0,1)</f>
        <v>0</v>
      </c>
      <c r="W21" s="19">
        <f t="shared" ref="W21:W22" si="21">IF(I21=0,0,1)</f>
        <v>0</v>
      </c>
      <c r="X21" s="19">
        <f t="shared" ref="X21:X22" si="22">IF(J21=0,0,1)</f>
        <v>0</v>
      </c>
      <c r="Y21" s="19">
        <f t="shared" ref="Y21:Y22" si="23">IF(K21=0,0,1)</f>
        <v>0</v>
      </c>
      <c r="Z21" s="19">
        <f t="shared" ref="Z21:Z22" si="24">IF(L21=0,0,1)</f>
        <v>0</v>
      </c>
    </row>
    <row r="22" spans="1:26" ht="17">
      <c r="A22" s="58">
        <v>14</v>
      </c>
      <c r="B22" s="59" t="s">
        <v>31</v>
      </c>
      <c r="C22" s="20"/>
      <c r="D22" s="20"/>
      <c r="E22" s="17"/>
      <c r="F22" s="20"/>
      <c r="G22" s="21"/>
      <c r="H22" s="15"/>
      <c r="I22" s="22"/>
      <c r="J22" s="23"/>
      <c r="K22" s="23"/>
      <c r="L22" s="17"/>
      <c r="M22" s="23"/>
      <c r="N22" s="18">
        <f t="shared" si="4"/>
        <v>0</v>
      </c>
      <c r="O22" s="23"/>
      <c r="P22" s="19">
        <f t="shared" si="14"/>
        <v>0</v>
      </c>
      <c r="Q22" s="19">
        <f t="shared" si="15"/>
        <v>0</v>
      </c>
      <c r="R22" s="19">
        <f t="shared" si="16"/>
        <v>0</v>
      </c>
      <c r="S22" s="19">
        <f t="shared" si="17"/>
        <v>0</v>
      </c>
      <c r="T22" s="19">
        <f t="shared" si="18"/>
        <v>0</v>
      </c>
      <c r="U22" s="19">
        <f t="shared" si="19"/>
        <v>0</v>
      </c>
      <c r="V22" s="19">
        <f t="shared" si="20"/>
        <v>0</v>
      </c>
      <c r="W22" s="19">
        <f t="shared" si="21"/>
        <v>0</v>
      </c>
      <c r="X22" s="19">
        <f t="shared" si="22"/>
        <v>0</v>
      </c>
      <c r="Y22" s="19">
        <f t="shared" si="23"/>
        <v>0</v>
      </c>
      <c r="Z22" s="19">
        <f t="shared" si="24"/>
        <v>0</v>
      </c>
    </row>
    <row r="23" spans="1:26" ht="68">
      <c r="A23" s="58">
        <v>15</v>
      </c>
      <c r="B23" s="59" t="s">
        <v>17</v>
      </c>
      <c r="C23" s="20"/>
      <c r="D23" s="20"/>
      <c r="E23" s="20"/>
      <c r="F23" s="20"/>
      <c r="G23" s="21"/>
      <c r="H23" s="15"/>
      <c r="I23" s="22"/>
      <c r="J23" s="23"/>
      <c r="K23" s="23"/>
      <c r="L23" s="17"/>
      <c r="M23" s="23"/>
      <c r="N23" s="18">
        <f t="shared" si="4"/>
        <v>0</v>
      </c>
      <c r="O23" s="23"/>
      <c r="P23" s="19">
        <f t="shared" si="5"/>
        <v>0</v>
      </c>
      <c r="Q23" s="19">
        <f t="shared" si="6"/>
        <v>0</v>
      </c>
      <c r="R23" s="19">
        <f t="shared" si="7"/>
        <v>0</v>
      </c>
      <c r="S23" s="19">
        <f t="shared" si="8"/>
        <v>0</v>
      </c>
      <c r="T23" s="19">
        <f t="shared" si="9"/>
        <v>0</v>
      </c>
      <c r="U23" s="19">
        <f t="shared" si="2"/>
        <v>0</v>
      </c>
      <c r="V23" s="19">
        <f t="shared" si="3"/>
        <v>0</v>
      </c>
      <c r="W23" s="19">
        <f t="shared" si="10"/>
        <v>0</v>
      </c>
      <c r="X23" s="19">
        <f t="shared" si="11"/>
        <v>0</v>
      </c>
      <c r="Y23" s="19">
        <f t="shared" si="12"/>
        <v>0</v>
      </c>
      <c r="Z23" s="19">
        <f t="shared" si="13"/>
        <v>0</v>
      </c>
    </row>
    <row r="24" spans="1:26" ht="34">
      <c r="A24" s="58">
        <v>16</v>
      </c>
      <c r="B24" s="59" t="s">
        <v>39</v>
      </c>
      <c r="C24" s="20"/>
      <c r="D24" s="20"/>
      <c r="E24" s="20"/>
      <c r="F24" s="17"/>
      <c r="G24" s="21"/>
      <c r="H24" s="15"/>
      <c r="I24" s="22"/>
      <c r="J24" s="23"/>
      <c r="K24" s="23"/>
      <c r="L24" s="17"/>
      <c r="M24" s="23"/>
      <c r="N24" s="18">
        <f t="shared" si="4"/>
        <v>0</v>
      </c>
      <c r="O24" s="23"/>
      <c r="P24" s="19">
        <f t="shared" si="5"/>
        <v>0</v>
      </c>
      <c r="Q24" s="19">
        <f t="shared" si="6"/>
        <v>0</v>
      </c>
      <c r="R24" s="19">
        <f t="shared" si="7"/>
        <v>0</v>
      </c>
      <c r="S24" s="19">
        <f t="shared" si="8"/>
        <v>0</v>
      </c>
      <c r="T24" s="19">
        <f t="shared" si="9"/>
        <v>0</v>
      </c>
      <c r="U24" s="19">
        <f t="shared" si="2"/>
        <v>0</v>
      </c>
      <c r="V24" s="19">
        <f t="shared" si="3"/>
        <v>0</v>
      </c>
      <c r="W24" s="19">
        <f t="shared" si="10"/>
        <v>0</v>
      </c>
      <c r="X24" s="19">
        <f t="shared" si="11"/>
        <v>0</v>
      </c>
      <c r="Y24" s="19">
        <f t="shared" si="12"/>
        <v>0</v>
      </c>
      <c r="Z24" s="19">
        <f t="shared" si="13"/>
        <v>0</v>
      </c>
    </row>
    <row r="25" spans="1:26" ht="51">
      <c r="A25" s="58">
        <v>17</v>
      </c>
      <c r="B25" s="59" t="s">
        <v>14</v>
      </c>
      <c r="C25" s="20"/>
      <c r="D25" s="20"/>
      <c r="E25" s="17"/>
      <c r="F25" s="20"/>
      <c r="G25" s="21"/>
      <c r="H25" s="15"/>
      <c r="I25" s="22"/>
      <c r="J25" s="23"/>
      <c r="K25" s="23"/>
      <c r="L25" s="17"/>
      <c r="M25" s="23"/>
      <c r="N25" s="18">
        <f t="shared" si="4"/>
        <v>0</v>
      </c>
      <c r="O25" s="23"/>
      <c r="P25" s="19">
        <f t="shared" si="5"/>
        <v>0</v>
      </c>
      <c r="Q25" s="19">
        <f t="shared" si="6"/>
        <v>0</v>
      </c>
      <c r="R25" s="19">
        <f t="shared" si="7"/>
        <v>0</v>
      </c>
      <c r="S25" s="19">
        <f t="shared" si="8"/>
        <v>0</v>
      </c>
      <c r="T25" s="19">
        <f t="shared" si="9"/>
        <v>0</v>
      </c>
      <c r="U25" s="19">
        <f t="shared" si="2"/>
        <v>0</v>
      </c>
      <c r="V25" s="19">
        <f t="shared" si="3"/>
        <v>0</v>
      </c>
      <c r="W25" s="19">
        <f t="shared" si="10"/>
        <v>0</v>
      </c>
      <c r="X25" s="19">
        <f t="shared" si="11"/>
        <v>0</v>
      </c>
      <c r="Y25" s="19">
        <f t="shared" si="12"/>
        <v>0</v>
      </c>
      <c r="Z25" s="19">
        <f t="shared" si="13"/>
        <v>0</v>
      </c>
    </row>
    <row r="26" spans="1:26" ht="34">
      <c r="A26" s="58">
        <v>18</v>
      </c>
      <c r="B26" s="59" t="s">
        <v>15</v>
      </c>
      <c r="C26" s="20"/>
      <c r="D26" s="20"/>
      <c r="E26" s="20"/>
      <c r="F26" s="20"/>
      <c r="G26" s="21"/>
      <c r="H26" s="15"/>
      <c r="I26" s="22"/>
      <c r="J26" s="23"/>
      <c r="K26" s="23"/>
      <c r="L26" s="17"/>
      <c r="M26" s="23"/>
      <c r="N26" s="18">
        <f t="shared" si="4"/>
        <v>0</v>
      </c>
      <c r="O26" s="23"/>
      <c r="P26" s="19">
        <f t="shared" si="5"/>
        <v>0</v>
      </c>
      <c r="Q26" s="19">
        <f t="shared" si="6"/>
        <v>0</v>
      </c>
      <c r="R26" s="19">
        <f t="shared" si="7"/>
        <v>0</v>
      </c>
      <c r="S26" s="19">
        <f t="shared" si="8"/>
        <v>0</v>
      </c>
      <c r="T26" s="19">
        <f t="shared" si="9"/>
        <v>0</v>
      </c>
      <c r="U26" s="19">
        <f t="shared" si="2"/>
        <v>0</v>
      </c>
      <c r="V26" s="19">
        <f t="shared" si="3"/>
        <v>0</v>
      </c>
      <c r="W26" s="19">
        <f t="shared" si="10"/>
        <v>0</v>
      </c>
      <c r="X26" s="19">
        <f t="shared" si="11"/>
        <v>0</v>
      </c>
      <c r="Y26" s="19">
        <f t="shared" si="12"/>
        <v>0</v>
      </c>
      <c r="Z26" s="19">
        <f t="shared" si="13"/>
        <v>0</v>
      </c>
    </row>
    <row r="27" spans="1:26" ht="51">
      <c r="A27" s="58">
        <v>19</v>
      </c>
      <c r="B27" s="59" t="s">
        <v>6</v>
      </c>
      <c r="C27" s="20"/>
      <c r="D27" s="20"/>
      <c r="E27" s="17"/>
      <c r="F27" s="20"/>
      <c r="G27" s="21"/>
      <c r="H27" s="25"/>
      <c r="I27" s="26"/>
      <c r="J27" s="20"/>
      <c r="K27" s="20"/>
      <c r="L27" s="17"/>
      <c r="M27" s="20"/>
      <c r="N27" s="18">
        <f t="shared" si="4"/>
        <v>0</v>
      </c>
      <c r="O27" s="84"/>
      <c r="P27" s="19">
        <f t="shared" si="5"/>
        <v>0</v>
      </c>
      <c r="Q27" s="19">
        <f t="shared" si="6"/>
        <v>0</v>
      </c>
      <c r="R27" s="19">
        <f t="shared" si="7"/>
        <v>0</v>
      </c>
      <c r="S27" s="19">
        <f t="shared" si="8"/>
        <v>0</v>
      </c>
      <c r="T27" s="19">
        <f t="shared" si="9"/>
        <v>0</v>
      </c>
      <c r="U27" s="19">
        <f t="shared" si="2"/>
        <v>0</v>
      </c>
      <c r="V27" s="19">
        <f t="shared" si="3"/>
        <v>0</v>
      </c>
      <c r="W27" s="19">
        <f t="shared" si="10"/>
        <v>0</v>
      </c>
      <c r="X27" s="19">
        <f t="shared" si="11"/>
        <v>0</v>
      </c>
      <c r="Y27" s="19">
        <f t="shared" si="12"/>
        <v>0</v>
      </c>
      <c r="Z27" s="19">
        <f t="shared" si="13"/>
        <v>0</v>
      </c>
    </row>
    <row r="28" spans="1:26" ht="17">
      <c r="A28" s="58">
        <v>20</v>
      </c>
      <c r="B28" s="59" t="s">
        <v>13</v>
      </c>
      <c r="C28" s="20"/>
      <c r="D28" s="20"/>
      <c r="E28" s="17"/>
      <c r="F28" s="20"/>
      <c r="G28" s="21"/>
      <c r="H28" s="15"/>
      <c r="I28" s="22"/>
      <c r="J28" s="23"/>
      <c r="K28" s="23"/>
      <c r="L28" s="17"/>
      <c r="M28" s="23"/>
      <c r="N28" s="18">
        <f t="shared" si="4"/>
        <v>0</v>
      </c>
      <c r="O28" s="23"/>
      <c r="P28" s="19">
        <f t="shared" si="5"/>
        <v>0</v>
      </c>
      <c r="Q28" s="19">
        <f t="shared" si="6"/>
        <v>0</v>
      </c>
      <c r="R28" s="19">
        <f t="shared" si="7"/>
        <v>0</v>
      </c>
      <c r="S28" s="19">
        <f t="shared" si="8"/>
        <v>0</v>
      </c>
      <c r="T28" s="19">
        <f t="shared" si="9"/>
        <v>0</v>
      </c>
      <c r="U28" s="19">
        <f t="shared" si="2"/>
        <v>0</v>
      </c>
      <c r="V28" s="19">
        <f t="shared" si="3"/>
        <v>0</v>
      </c>
      <c r="W28" s="19">
        <f t="shared" si="10"/>
        <v>0</v>
      </c>
      <c r="X28" s="19">
        <f t="shared" si="11"/>
        <v>0</v>
      </c>
      <c r="Y28" s="19">
        <f t="shared" si="12"/>
        <v>0</v>
      </c>
      <c r="Z28" s="19">
        <f t="shared" si="13"/>
        <v>0</v>
      </c>
    </row>
    <row r="29" spans="1:26" ht="51">
      <c r="A29" s="58">
        <v>21</v>
      </c>
      <c r="B29" s="59" t="s">
        <v>7</v>
      </c>
      <c r="C29" s="20"/>
      <c r="D29" s="20"/>
      <c r="E29" s="20"/>
      <c r="F29" s="20"/>
      <c r="G29" s="21"/>
      <c r="H29" s="15"/>
      <c r="I29" s="22"/>
      <c r="J29" s="23"/>
      <c r="K29" s="23"/>
      <c r="L29" s="17"/>
      <c r="M29" s="23"/>
      <c r="N29" s="18">
        <f t="shared" si="4"/>
        <v>0</v>
      </c>
      <c r="O29" s="23"/>
      <c r="P29" s="19">
        <f t="shared" si="5"/>
        <v>0</v>
      </c>
      <c r="Q29" s="19">
        <f t="shared" si="6"/>
        <v>0</v>
      </c>
      <c r="R29" s="19">
        <f t="shared" si="7"/>
        <v>0</v>
      </c>
      <c r="S29" s="19">
        <f t="shared" si="8"/>
        <v>0</v>
      </c>
      <c r="T29" s="19">
        <f t="shared" si="9"/>
        <v>0</v>
      </c>
      <c r="U29" s="19">
        <f t="shared" si="2"/>
        <v>0</v>
      </c>
      <c r="V29" s="19">
        <f t="shared" si="3"/>
        <v>0</v>
      </c>
      <c r="W29" s="19">
        <f t="shared" si="10"/>
        <v>0</v>
      </c>
      <c r="X29" s="19">
        <f t="shared" si="11"/>
        <v>0</v>
      </c>
      <c r="Y29" s="19">
        <f t="shared" si="12"/>
        <v>0</v>
      </c>
      <c r="Z29" s="19">
        <f t="shared" si="13"/>
        <v>0</v>
      </c>
    </row>
    <row r="30" spans="1:26" ht="25" customHeight="1">
      <c r="A30" s="58">
        <v>22</v>
      </c>
      <c r="B30" s="59" t="s">
        <v>8</v>
      </c>
      <c r="C30" s="20"/>
      <c r="D30" s="20"/>
      <c r="E30" s="17"/>
      <c r="F30" s="20"/>
      <c r="G30" s="21"/>
      <c r="H30" s="15"/>
      <c r="I30" s="22"/>
      <c r="J30" s="23"/>
      <c r="K30" s="23"/>
      <c r="L30" s="17"/>
      <c r="M30" s="23"/>
      <c r="N30" s="18">
        <f t="shared" si="4"/>
        <v>0</v>
      </c>
      <c r="O30" s="23"/>
      <c r="P30" s="19">
        <f t="shared" si="5"/>
        <v>0</v>
      </c>
      <c r="Q30" s="19">
        <f t="shared" si="6"/>
        <v>0</v>
      </c>
      <c r="R30" s="19">
        <f t="shared" si="7"/>
        <v>0</v>
      </c>
      <c r="S30" s="19">
        <f t="shared" si="8"/>
        <v>0</v>
      </c>
      <c r="T30" s="19">
        <f t="shared" si="9"/>
        <v>0</v>
      </c>
      <c r="U30" s="19">
        <f t="shared" si="2"/>
        <v>0</v>
      </c>
      <c r="V30" s="19">
        <f t="shared" si="3"/>
        <v>0</v>
      </c>
      <c r="W30" s="19">
        <f t="shared" si="10"/>
        <v>0</v>
      </c>
      <c r="X30" s="19">
        <f t="shared" si="11"/>
        <v>0</v>
      </c>
      <c r="Y30" s="19">
        <f t="shared" si="12"/>
        <v>0</v>
      </c>
      <c r="Z30" s="19">
        <f t="shared" si="13"/>
        <v>0</v>
      </c>
    </row>
    <row r="31" spans="1:26" ht="34">
      <c r="A31" s="58">
        <v>23</v>
      </c>
      <c r="B31" s="59" t="s">
        <v>218</v>
      </c>
      <c r="C31" s="20"/>
      <c r="D31" s="20"/>
      <c r="E31" s="20"/>
      <c r="F31" s="20"/>
      <c r="G31" s="21"/>
      <c r="H31" s="15"/>
      <c r="I31" s="22"/>
      <c r="J31" s="23"/>
      <c r="K31" s="23"/>
      <c r="L31" s="17"/>
      <c r="M31" s="23"/>
      <c r="N31" s="18">
        <f t="shared" si="4"/>
        <v>0</v>
      </c>
      <c r="O31" s="23"/>
      <c r="P31" s="19">
        <f t="shared" si="5"/>
        <v>0</v>
      </c>
      <c r="Q31" s="19">
        <f t="shared" si="6"/>
        <v>0</v>
      </c>
      <c r="R31" s="19">
        <f t="shared" si="7"/>
        <v>0</v>
      </c>
      <c r="S31" s="19">
        <f t="shared" si="8"/>
        <v>0</v>
      </c>
      <c r="T31" s="19">
        <f t="shared" si="9"/>
        <v>0</v>
      </c>
      <c r="U31" s="19">
        <f t="shared" si="2"/>
        <v>0</v>
      </c>
      <c r="V31" s="19">
        <f t="shared" si="3"/>
        <v>0</v>
      </c>
      <c r="W31" s="19">
        <f t="shared" si="10"/>
        <v>0</v>
      </c>
      <c r="X31" s="19">
        <f t="shared" si="11"/>
        <v>0</v>
      </c>
      <c r="Y31" s="19">
        <f t="shared" si="12"/>
        <v>0</v>
      </c>
      <c r="Z31" s="19">
        <f t="shared" si="13"/>
        <v>0</v>
      </c>
    </row>
    <row r="32" spans="1:26" ht="51">
      <c r="A32" s="58">
        <v>24</v>
      </c>
      <c r="B32" s="59" t="s">
        <v>9</v>
      </c>
      <c r="C32" s="20"/>
      <c r="D32" s="20"/>
      <c r="E32" s="20"/>
      <c r="F32" s="17"/>
      <c r="G32" s="21"/>
      <c r="H32" s="15"/>
      <c r="I32" s="22"/>
      <c r="J32" s="23"/>
      <c r="K32" s="23"/>
      <c r="L32" s="17"/>
      <c r="M32" s="23"/>
      <c r="N32" s="18">
        <f t="shared" si="4"/>
        <v>0</v>
      </c>
      <c r="O32" s="23"/>
      <c r="P32" s="19">
        <f t="shared" si="5"/>
        <v>0</v>
      </c>
      <c r="Q32" s="19">
        <f t="shared" si="6"/>
        <v>0</v>
      </c>
      <c r="R32" s="19">
        <f t="shared" si="7"/>
        <v>0</v>
      </c>
      <c r="S32" s="19">
        <f t="shared" si="8"/>
        <v>0</v>
      </c>
      <c r="T32" s="19">
        <f t="shared" si="9"/>
        <v>0</v>
      </c>
      <c r="U32" s="19">
        <f t="shared" si="2"/>
        <v>0</v>
      </c>
      <c r="V32" s="19">
        <f t="shared" si="3"/>
        <v>0</v>
      </c>
      <c r="W32" s="19">
        <f t="shared" si="10"/>
        <v>0</v>
      </c>
      <c r="X32" s="19">
        <f t="shared" si="11"/>
        <v>0</v>
      </c>
      <c r="Y32" s="19">
        <f t="shared" si="12"/>
        <v>0</v>
      </c>
      <c r="Z32" s="19">
        <f t="shared" si="13"/>
        <v>0</v>
      </c>
    </row>
    <row r="33" spans="1:31" ht="51">
      <c r="A33" s="58">
        <v>25</v>
      </c>
      <c r="B33" s="59" t="s">
        <v>11</v>
      </c>
      <c r="C33" s="20"/>
      <c r="D33" s="20"/>
      <c r="E33" s="20"/>
      <c r="F33" s="20"/>
      <c r="G33" s="21"/>
      <c r="H33" s="15"/>
      <c r="I33" s="22"/>
      <c r="J33" s="23"/>
      <c r="K33" s="23"/>
      <c r="L33" s="17"/>
      <c r="M33" s="23"/>
      <c r="N33" s="18">
        <f t="shared" si="4"/>
        <v>0</v>
      </c>
      <c r="O33" s="23"/>
      <c r="P33" s="19">
        <f t="shared" si="5"/>
        <v>0</v>
      </c>
      <c r="Q33" s="19">
        <f t="shared" si="6"/>
        <v>0</v>
      </c>
      <c r="R33" s="19">
        <f t="shared" si="7"/>
        <v>0</v>
      </c>
      <c r="S33" s="19">
        <f t="shared" si="8"/>
        <v>0</v>
      </c>
      <c r="T33" s="19">
        <f t="shared" si="9"/>
        <v>0</v>
      </c>
      <c r="U33" s="19">
        <f t="shared" si="2"/>
        <v>0</v>
      </c>
      <c r="V33" s="19">
        <f t="shared" si="3"/>
        <v>0</v>
      </c>
      <c r="W33" s="19">
        <f t="shared" si="10"/>
        <v>0</v>
      </c>
      <c r="X33" s="19">
        <f t="shared" si="11"/>
        <v>0</v>
      </c>
      <c r="Y33" s="19">
        <f t="shared" si="12"/>
        <v>0</v>
      </c>
      <c r="Z33" s="19">
        <f t="shared" si="13"/>
        <v>0</v>
      </c>
    </row>
    <row r="34" spans="1:31" ht="17">
      <c r="A34" s="58">
        <v>26</v>
      </c>
      <c r="B34" s="59" t="s">
        <v>10</v>
      </c>
      <c r="C34" s="20"/>
      <c r="D34" s="20"/>
      <c r="E34" s="17"/>
      <c r="F34" s="20"/>
      <c r="G34" s="21"/>
      <c r="H34" s="15"/>
      <c r="I34" s="22"/>
      <c r="J34" s="23"/>
      <c r="K34" s="23"/>
      <c r="L34" s="17"/>
      <c r="M34" s="23"/>
      <c r="N34" s="18">
        <f t="shared" si="4"/>
        <v>0</v>
      </c>
      <c r="O34" s="23"/>
      <c r="P34" s="19">
        <f t="shared" si="5"/>
        <v>0</v>
      </c>
      <c r="Q34" s="19">
        <f t="shared" si="6"/>
        <v>0</v>
      </c>
      <c r="R34" s="19">
        <f t="shared" si="7"/>
        <v>0</v>
      </c>
      <c r="S34" s="19">
        <f t="shared" si="8"/>
        <v>0</v>
      </c>
      <c r="T34" s="19">
        <f t="shared" si="9"/>
        <v>0</v>
      </c>
      <c r="U34" s="19">
        <f t="shared" si="2"/>
        <v>0</v>
      </c>
      <c r="V34" s="19">
        <f t="shared" si="3"/>
        <v>0</v>
      </c>
      <c r="W34" s="19">
        <f t="shared" si="10"/>
        <v>0</v>
      </c>
      <c r="X34" s="19">
        <f t="shared" si="11"/>
        <v>0</v>
      </c>
      <c r="Y34" s="19">
        <f t="shared" si="12"/>
        <v>0</v>
      </c>
      <c r="Z34" s="19">
        <f t="shared" si="13"/>
        <v>0</v>
      </c>
    </row>
    <row r="35" spans="1:31" ht="34">
      <c r="A35" s="58">
        <v>27</v>
      </c>
      <c r="B35" s="59" t="s">
        <v>12</v>
      </c>
      <c r="C35" s="20"/>
      <c r="D35" s="20"/>
      <c r="E35" s="17"/>
      <c r="F35" s="20"/>
      <c r="G35" s="21"/>
      <c r="H35" s="15"/>
      <c r="I35" s="22"/>
      <c r="J35" s="23"/>
      <c r="K35" s="23"/>
      <c r="L35" s="17"/>
      <c r="M35" s="23"/>
      <c r="N35" s="18">
        <f t="shared" si="4"/>
        <v>0</v>
      </c>
      <c r="O35" s="23"/>
      <c r="P35" s="19">
        <f t="shared" si="5"/>
        <v>0</v>
      </c>
      <c r="Q35" s="19">
        <f t="shared" si="6"/>
        <v>0</v>
      </c>
      <c r="R35" s="19">
        <f t="shared" si="7"/>
        <v>0</v>
      </c>
      <c r="S35" s="19">
        <f t="shared" si="8"/>
        <v>0</v>
      </c>
      <c r="T35" s="19">
        <f t="shared" si="9"/>
        <v>0</v>
      </c>
      <c r="U35" s="19">
        <f t="shared" si="2"/>
        <v>0</v>
      </c>
      <c r="V35" s="19">
        <f t="shared" si="3"/>
        <v>0</v>
      </c>
      <c r="W35" s="19">
        <f t="shared" si="10"/>
        <v>0</v>
      </c>
      <c r="X35" s="19">
        <f t="shared" si="11"/>
        <v>0</v>
      </c>
      <c r="Y35" s="19">
        <f t="shared" si="12"/>
        <v>0</v>
      </c>
      <c r="Z35" s="19">
        <f t="shared" si="13"/>
        <v>0</v>
      </c>
    </row>
    <row r="36" spans="1:31" ht="51">
      <c r="A36" s="58">
        <v>28</v>
      </c>
      <c r="B36" s="59" t="s">
        <v>26</v>
      </c>
      <c r="C36" s="20"/>
      <c r="D36" s="20"/>
      <c r="E36" s="17"/>
      <c r="F36" s="20"/>
      <c r="G36" s="21"/>
      <c r="H36" s="15"/>
      <c r="I36" s="22"/>
      <c r="J36" s="23"/>
      <c r="K36" s="23"/>
      <c r="L36" s="17"/>
      <c r="M36" s="23"/>
      <c r="N36" s="18">
        <f t="shared" si="4"/>
        <v>0</v>
      </c>
      <c r="O36" s="23"/>
      <c r="P36" s="19">
        <f t="shared" ref="P36" si="25">IF(V36=1,0,R36+S36*2+T36*3+U36*4)</f>
        <v>0</v>
      </c>
      <c r="Q36" s="19">
        <f t="shared" ref="Q36" si="26">IF(V36=1,0,W36+X36*2+Y36*3+Z36*4)</f>
        <v>0</v>
      </c>
      <c r="R36" s="19">
        <f t="shared" ref="R36" si="27">IF(C36=0,0,1)</f>
        <v>0</v>
      </c>
      <c r="S36" s="19">
        <f t="shared" ref="S36" si="28">IF(D36=0,0,1)</f>
        <v>0</v>
      </c>
      <c r="T36" s="19">
        <f t="shared" ref="T36" si="29">IF(E36=0,0,1)</f>
        <v>0</v>
      </c>
      <c r="U36" s="19">
        <f t="shared" ref="U36" si="30">IF(F36=0,0,1)</f>
        <v>0</v>
      </c>
      <c r="V36" s="19">
        <f t="shared" ref="V36" si="31">IF(G36=0,0,1)</f>
        <v>0</v>
      </c>
      <c r="W36" s="19">
        <f t="shared" ref="W36" si="32">IF(I36=0,0,1)</f>
        <v>0</v>
      </c>
      <c r="X36" s="19">
        <f t="shared" ref="X36" si="33">IF(J36=0,0,1)</f>
        <v>0</v>
      </c>
      <c r="Y36" s="19">
        <f t="shared" ref="Y36" si="34">IF(K36=0,0,1)</f>
        <v>0</v>
      </c>
      <c r="Z36" s="19">
        <f t="shared" ref="Z36" si="35">IF(L36=0,0,1)</f>
        <v>0</v>
      </c>
    </row>
    <row r="37" spans="1:31" ht="51">
      <c r="A37" s="58">
        <v>29</v>
      </c>
      <c r="B37" s="59" t="s">
        <v>219</v>
      </c>
      <c r="C37" s="20"/>
      <c r="D37" s="20"/>
      <c r="E37" s="17"/>
      <c r="F37" s="20"/>
      <c r="G37" s="21"/>
      <c r="H37" s="15"/>
      <c r="I37" s="22"/>
      <c r="J37" s="23"/>
      <c r="K37" s="23"/>
      <c r="L37" s="17"/>
      <c r="M37" s="23"/>
      <c r="N37" s="18">
        <f t="shared" si="4"/>
        <v>0</v>
      </c>
      <c r="O37" s="23"/>
      <c r="P37" s="19">
        <f t="shared" si="5"/>
        <v>0</v>
      </c>
      <c r="Q37" s="19">
        <f t="shared" si="6"/>
        <v>0</v>
      </c>
      <c r="R37" s="19">
        <f t="shared" si="7"/>
        <v>0</v>
      </c>
      <c r="S37" s="19">
        <f t="shared" si="8"/>
        <v>0</v>
      </c>
      <c r="T37" s="19">
        <f t="shared" si="9"/>
        <v>0</v>
      </c>
      <c r="U37" s="19">
        <f t="shared" si="2"/>
        <v>0</v>
      </c>
      <c r="V37" s="19">
        <f t="shared" si="3"/>
        <v>0</v>
      </c>
      <c r="W37" s="19">
        <f t="shared" si="10"/>
        <v>0</v>
      </c>
      <c r="X37" s="19">
        <f t="shared" si="11"/>
        <v>0</v>
      </c>
      <c r="Y37" s="19">
        <f t="shared" si="12"/>
        <v>0</v>
      </c>
      <c r="Z37" s="19">
        <f t="shared" si="13"/>
        <v>0</v>
      </c>
    </row>
    <row r="38" spans="1:31" ht="51">
      <c r="A38" s="58">
        <v>30</v>
      </c>
      <c r="B38" s="59" t="s">
        <v>21</v>
      </c>
      <c r="C38" s="20"/>
      <c r="D38" s="20"/>
      <c r="E38" s="17"/>
      <c r="F38" s="20"/>
      <c r="G38" s="21"/>
      <c r="H38" s="15"/>
      <c r="I38" s="22"/>
      <c r="J38" s="23"/>
      <c r="K38" s="23"/>
      <c r="L38" s="17"/>
      <c r="M38" s="23"/>
      <c r="N38" s="18">
        <f t="shared" si="4"/>
        <v>0</v>
      </c>
      <c r="O38" s="23"/>
      <c r="P38" s="19">
        <f t="shared" si="5"/>
        <v>0</v>
      </c>
      <c r="Q38" s="19">
        <f t="shared" si="6"/>
        <v>0</v>
      </c>
      <c r="R38" s="19">
        <f t="shared" si="7"/>
        <v>0</v>
      </c>
      <c r="S38" s="19">
        <f t="shared" si="8"/>
        <v>0</v>
      </c>
      <c r="T38" s="19">
        <f t="shared" si="9"/>
        <v>0</v>
      </c>
      <c r="U38" s="19">
        <f t="shared" si="2"/>
        <v>0</v>
      </c>
      <c r="V38" s="19">
        <f t="shared" si="3"/>
        <v>0</v>
      </c>
      <c r="W38" s="19">
        <f t="shared" si="10"/>
        <v>0</v>
      </c>
      <c r="X38" s="19">
        <f t="shared" si="11"/>
        <v>0</v>
      </c>
      <c r="Y38" s="19">
        <f t="shared" si="12"/>
        <v>0</v>
      </c>
      <c r="Z38" s="19">
        <f t="shared" si="13"/>
        <v>0</v>
      </c>
    </row>
    <row r="39" spans="1:31" ht="34">
      <c r="A39" s="58">
        <v>31</v>
      </c>
      <c r="B39" s="59" t="s">
        <v>220</v>
      </c>
      <c r="C39" s="20"/>
      <c r="D39" s="20"/>
      <c r="E39" s="20"/>
      <c r="F39" s="17"/>
      <c r="G39" s="21"/>
      <c r="H39" s="15"/>
      <c r="I39" s="22"/>
      <c r="J39" s="23"/>
      <c r="K39" s="23"/>
      <c r="L39" s="17"/>
      <c r="M39" s="23"/>
      <c r="N39" s="18">
        <f t="shared" si="4"/>
        <v>0</v>
      </c>
      <c r="O39" s="23"/>
      <c r="P39" s="19">
        <f t="shared" si="5"/>
        <v>0</v>
      </c>
      <c r="Q39" s="19">
        <f t="shared" si="6"/>
        <v>0</v>
      </c>
      <c r="R39" s="19">
        <f t="shared" si="7"/>
        <v>0</v>
      </c>
      <c r="S39" s="19">
        <f t="shared" si="8"/>
        <v>0</v>
      </c>
      <c r="T39" s="19">
        <f t="shared" si="9"/>
        <v>0</v>
      </c>
      <c r="U39" s="19">
        <f t="shared" si="2"/>
        <v>0</v>
      </c>
      <c r="V39" s="19">
        <f t="shared" si="3"/>
        <v>0</v>
      </c>
      <c r="W39" s="19">
        <f t="shared" si="10"/>
        <v>0</v>
      </c>
      <c r="X39" s="19">
        <f t="shared" si="11"/>
        <v>0</v>
      </c>
      <c r="Y39" s="19">
        <f t="shared" si="12"/>
        <v>0</v>
      </c>
      <c r="Z39" s="19">
        <f t="shared" si="13"/>
        <v>0</v>
      </c>
    </row>
    <row r="40" spans="1:31" ht="34">
      <c r="A40" s="58">
        <v>32</v>
      </c>
      <c r="B40" s="59" t="s">
        <v>221</v>
      </c>
      <c r="C40" s="20"/>
      <c r="D40" s="20"/>
      <c r="E40" s="20"/>
      <c r="F40" s="20"/>
      <c r="G40" s="21"/>
      <c r="H40" s="15"/>
      <c r="I40" s="22"/>
      <c r="J40" s="23"/>
      <c r="K40" s="23"/>
      <c r="L40" s="17"/>
      <c r="M40" s="23"/>
      <c r="N40" s="18">
        <f t="shared" si="4"/>
        <v>0</v>
      </c>
      <c r="O40" s="23"/>
      <c r="P40" s="19">
        <f t="shared" si="5"/>
        <v>0</v>
      </c>
      <c r="Q40" s="19">
        <f t="shared" si="6"/>
        <v>0</v>
      </c>
      <c r="R40" s="19">
        <f>IF(C40=0,0,1)</f>
        <v>0</v>
      </c>
      <c r="S40" s="19">
        <f>IF(D40=0,0,1)</f>
        <v>0</v>
      </c>
      <c r="T40" s="19">
        <f>IF(E40=0,0,1)</f>
        <v>0</v>
      </c>
      <c r="U40" s="19">
        <f t="shared" si="2"/>
        <v>0</v>
      </c>
      <c r="V40" s="19">
        <f t="shared" si="3"/>
        <v>0</v>
      </c>
      <c r="W40" s="19">
        <f>IF(I40=0,0,1)</f>
        <v>0</v>
      </c>
      <c r="X40" s="19">
        <f>IF(J40=0,0,1)</f>
        <v>0</v>
      </c>
      <c r="Y40" s="19">
        <f>IF(K40=0,0,1)</f>
        <v>0</v>
      </c>
      <c r="Z40" s="19">
        <f>IF(L40=0,0,1)</f>
        <v>0</v>
      </c>
    </row>
    <row r="41" spans="1:31" ht="17">
      <c r="A41" s="58">
        <v>33</v>
      </c>
      <c r="B41" s="59" t="s">
        <v>248</v>
      </c>
      <c r="C41" s="20"/>
      <c r="D41" s="17"/>
      <c r="E41" s="20"/>
      <c r="F41" s="20"/>
      <c r="G41" s="21"/>
      <c r="H41" s="15"/>
      <c r="I41" s="22"/>
      <c r="J41" s="23"/>
      <c r="K41" s="23"/>
      <c r="L41" s="17"/>
      <c r="M41" s="23"/>
      <c r="N41" s="18">
        <f t="shared" si="4"/>
        <v>0</v>
      </c>
      <c r="O41" s="23"/>
      <c r="P41" s="19">
        <f t="shared" si="5"/>
        <v>0</v>
      </c>
      <c r="Q41" s="19">
        <f t="shared" si="6"/>
        <v>0</v>
      </c>
      <c r="R41" s="19">
        <f t="shared" si="7"/>
        <v>0</v>
      </c>
      <c r="S41" s="19">
        <f t="shared" si="8"/>
        <v>0</v>
      </c>
      <c r="T41" s="19">
        <f t="shared" si="9"/>
        <v>0</v>
      </c>
      <c r="U41" s="19">
        <f t="shared" si="2"/>
        <v>0</v>
      </c>
      <c r="V41" s="19">
        <f t="shared" si="3"/>
        <v>0</v>
      </c>
      <c r="W41" s="19">
        <f t="shared" si="10"/>
        <v>0</v>
      </c>
      <c r="X41" s="19">
        <f t="shared" si="11"/>
        <v>0</v>
      </c>
      <c r="Y41" s="19">
        <f t="shared" si="12"/>
        <v>0</v>
      </c>
      <c r="Z41" s="19">
        <f t="shared" si="13"/>
        <v>0</v>
      </c>
    </row>
    <row r="42" spans="1:31" ht="51">
      <c r="A42" s="58">
        <v>34</v>
      </c>
      <c r="B42" s="111" t="s">
        <v>224</v>
      </c>
      <c r="C42" s="20"/>
      <c r="D42" s="17"/>
      <c r="E42" s="20"/>
      <c r="F42" s="20"/>
      <c r="G42" s="21"/>
      <c r="H42" s="15"/>
      <c r="I42" s="22"/>
      <c r="J42" s="23"/>
      <c r="K42" s="23"/>
      <c r="L42" s="17"/>
      <c r="M42" s="23"/>
      <c r="N42" s="18">
        <f t="shared" si="4"/>
        <v>0</v>
      </c>
      <c r="O42" s="23"/>
      <c r="P42" s="19">
        <f t="shared" si="5"/>
        <v>0</v>
      </c>
      <c r="Q42" s="19">
        <f t="shared" si="6"/>
        <v>0</v>
      </c>
      <c r="R42" s="19">
        <f t="shared" si="7"/>
        <v>0</v>
      </c>
      <c r="S42" s="19">
        <f t="shared" si="8"/>
        <v>0</v>
      </c>
      <c r="T42" s="19">
        <f t="shared" si="9"/>
        <v>0</v>
      </c>
      <c r="U42" s="19">
        <f t="shared" si="2"/>
        <v>0</v>
      </c>
      <c r="V42" s="19">
        <f t="shared" si="3"/>
        <v>0</v>
      </c>
      <c r="W42" s="19">
        <f t="shared" si="10"/>
        <v>0</v>
      </c>
      <c r="X42" s="19">
        <f t="shared" si="11"/>
        <v>0</v>
      </c>
      <c r="Y42" s="19">
        <f t="shared" si="12"/>
        <v>0</v>
      </c>
      <c r="Z42" s="19">
        <f t="shared" si="13"/>
        <v>0</v>
      </c>
    </row>
    <row r="43" spans="1:31" ht="17">
      <c r="A43" s="58">
        <v>35</v>
      </c>
      <c r="B43" s="59" t="s">
        <v>232</v>
      </c>
      <c r="C43" s="20"/>
      <c r="D43" s="17"/>
      <c r="E43" s="20"/>
      <c r="F43" s="20"/>
      <c r="G43" s="21"/>
      <c r="H43" s="15"/>
      <c r="I43" s="22"/>
      <c r="J43" s="23"/>
      <c r="K43" s="23"/>
      <c r="L43" s="17"/>
      <c r="M43" s="23"/>
      <c r="N43" s="18">
        <f t="shared" si="4"/>
        <v>0</v>
      </c>
      <c r="O43" s="23"/>
      <c r="P43" s="19">
        <f t="shared" si="5"/>
        <v>0</v>
      </c>
      <c r="Q43" s="19">
        <f t="shared" si="6"/>
        <v>0</v>
      </c>
      <c r="R43" s="19">
        <f t="shared" si="7"/>
        <v>0</v>
      </c>
      <c r="S43" s="19">
        <f t="shared" si="8"/>
        <v>0</v>
      </c>
      <c r="T43" s="19">
        <f t="shared" si="9"/>
        <v>0</v>
      </c>
      <c r="U43" s="19">
        <f t="shared" si="2"/>
        <v>0</v>
      </c>
      <c r="V43" s="19">
        <f t="shared" si="3"/>
        <v>0</v>
      </c>
      <c r="W43" s="19">
        <f t="shared" si="10"/>
        <v>0</v>
      </c>
      <c r="X43" s="19">
        <f t="shared" si="11"/>
        <v>0</v>
      </c>
      <c r="Y43" s="19">
        <f t="shared" si="12"/>
        <v>0</v>
      </c>
      <c r="Z43" s="19">
        <f t="shared" si="13"/>
        <v>0</v>
      </c>
    </row>
    <row r="44" spans="1:31" ht="34">
      <c r="A44" s="58">
        <v>36</v>
      </c>
      <c r="B44" s="59" t="s">
        <v>16</v>
      </c>
      <c r="C44" s="27"/>
      <c r="D44" s="17"/>
      <c r="E44" s="27"/>
      <c r="F44" s="27"/>
      <c r="G44" s="28"/>
      <c r="H44" s="15"/>
      <c r="I44" s="29"/>
      <c r="J44" s="30"/>
      <c r="K44" s="30"/>
      <c r="L44" s="17"/>
      <c r="M44" s="30"/>
      <c r="N44" s="18">
        <f t="shared" si="4"/>
        <v>0</v>
      </c>
      <c r="O44" s="23"/>
      <c r="P44" s="19">
        <f t="shared" si="5"/>
        <v>0</v>
      </c>
      <c r="Q44" s="19">
        <f t="shared" si="6"/>
        <v>0</v>
      </c>
      <c r="R44" s="19">
        <f t="shared" si="7"/>
        <v>0</v>
      </c>
      <c r="S44" s="19">
        <f t="shared" si="8"/>
        <v>0</v>
      </c>
      <c r="T44" s="19">
        <f t="shared" si="9"/>
        <v>0</v>
      </c>
      <c r="U44" s="19">
        <f t="shared" si="2"/>
        <v>0</v>
      </c>
      <c r="V44" s="19">
        <f t="shared" si="3"/>
        <v>0</v>
      </c>
      <c r="W44" s="19">
        <f t="shared" si="10"/>
        <v>0</v>
      </c>
      <c r="X44" s="19">
        <f t="shared" si="11"/>
        <v>0</v>
      </c>
      <c r="Y44" s="19">
        <f t="shared" si="12"/>
        <v>0</v>
      </c>
      <c r="Z44" s="19">
        <f t="shared" si="13"/>
        <v>0</v>
      </c>
    </row>
    <row r="45" spans="1:31" s="19" customFormat="1">
      <c r="C45" s="61"/>
      <c r="D45" s="61"/>
      <c r="E45" s="61"/>
      <c r="F45" s="61"/>
      <c r="G45" s="61"/>
      <c r="I45" s="103" t="s">
        <v>42</v>
      </c>
      <c r="J45" s="103"/>
      <c r="K45" s="103"/>
      <c r="L45" s="103"/>
      <c r="M45" s="104"/>
      <c r="N45" s="18">
        <f>IF(V45=1,0,R45+S45*2+T45*3+U45*4+W45+X45*2+Y45*3+Z45*4)</f>
        <v>0</v>
      </c>
      <c r="P45" s="19">
        <f>SUM(P9:P44)</f>
        <v>0</v>
      </c>
      <c r="Q45" s="19">
        <f>SUM(Q9:Q44)</f>
        <v>0</v>
      </c>
      <c r="R45" s="19">
        <f t="shared" ref="R45:Z45" si="36">SUM(R9:R44)</f>
        <v>0</v>
      </c>
      <c r="S45" s="19">
        <f t="shared" si="36"/>
        <v>0</v>
      </c>
      <c r="T45" s="19">
        <f t="shared" si="36"/>
        <v>0</v>
      </c>
      <c r="U45" s="19">
        <f t="shared" si="36"/>
        <v>0</v>
      </c>
      <c r="V45" s="19">
        <f t="shared" si="36"/>
        <v>0</v>
      </c>
      <c r="W45" s="19">
        <f t="shared" si="36"/>
        <v>0</v>
      </c>
      <c r="X45" s="19">
        <f t="shared" si="36"/>
        <v>0</v>
      </c>
      <c r="Y45" s="19">
        <f t="shared" si="36"/>
        <v>0</v>
      </c>
      <c r="Z45" s="19">
        <f t="shared" si="36"/>
        <v>0</v>
      </c>
    </row>
    <row r="46" spans="1:31" s="57" customFormat="1" ht="17">
      <c r="B46" s="52" t="s">
        <v>24</v>
      </c>
      <c r="C46" s="60"/>
      <c r="D46" s="60"/>
      <c r="E46" s="60"/>
      <c r="F46" s="60"/>
      <c r="G46" s="60"/>
      <c r="I46" s="60"/>
      <c r="J46" s="60"/>
      <c r="K46" s="60"/>
      <c r="L46" s="60"/>
      <c r="M46" s="60"/>
      <c r="N46" s="18">
        <f t="shared" si="4"/>
        <v>0</v>
      </c>
    </row>
    <row r="47" spans="1:31" ht="34">
      <c r="A47" s="58">
        <v>1</v>
      </c>
      <c r="B47" s="59" t="s">
        <v>229</v>
      </c>
      <c r="C47" s="23"/>
      <c r="D47" s="23"/>
      <c r="E47" s="23"/>
      <c r="F47" s="17"/>
      <c r="G47" s="32"/>
      <c r="H47" s="15"/>
      <c r="I47" s="22"/>
      <c r="J47" s="23"/>
      <c r="K47" s="17"/>
      <c r="L47" s="23"/>
      <c r="M47" s="23"/>
      <c r="N47" s="18">
        <f t="shared" si="4"/>
        <v>0</v>
      </c>
      <c r="O47" s="23"/>
      <c r="P47" s="19">
        <f t="shared" si="5"/>
        <v>0</v>
      </c>
      <c r="Q47" s="19">
        <f t="shared" si="6"/>
        <v>0</v>
      </c>
      <c r="R47" s="19">
        <f t="shared" si="7"/>
        <v>0</v>
      </c>
      <c r="S47" s="19">
        <f t="shared" si="8"/>
        <v>0</v>
      </c>
      <c r="T47" s="19">
        <f t="shared" si="9"/>
        <v>0</v>
      </c>
      <c r="U47" s="19">
        <f t="shared" ref="U47:U48" si="37">IF(F47=0,0,1)</f>
        <v>0</v>
      </c>
      <c r="V47" s="19">
        <f t="shared" ref="V47:V48" si="38">IF(G47=0,0,1)</f>
        <v>0</v>
      </c>
      <c r="W47" s="19">
        <f t="shared" si="10"/>
        <v>0</v>
      </c>
      <c r="X47" s="19">
        <f t="shared" si="11"/>
        <v>0</v>
      </c>
      <c r="Y47" s="19">
        <f t="shared" si="12"/>
        <v>0</v>
      </c>
      <c r="Z47" s="19">
        <f t="shared" si="13"/>
        <v>0</v>
      </c>
      <c r="AB47" s="19">
        <f>SUM(N49:N51,N53:N56)</f>
        <v>0</v>
      </c>
      <c r="AC47" s="19">
        <f>SUM(P49:P51,P53:P56)</f>
        <v>0</v>
      </c>
      <c r="AD47" s="19">
        <f>SUM(Q49:Q51,Q53:Q56)</f>
        <v>0</v>
      </c>
      <c r="AE47" s="9" t="s">
        <v>184</v>
      </c>
    </row>
    <row r="48" spans="1:31" ht="34">
      <c r="A48" s="58">
        <v>2</v>
      </c>
      <c r="B48" s="59" t="s">
        <v>30</v>
      </c>
      <c r="C48" s="23"/>
      <c r="D48" s="23"/>
      <c r="E48" s="23"/>
      <c r="F48" s="17"/>
      <c r="G48" s="32"/>
      <c r="H48" s="15"/>
      <c r="I48" s="22"/>
      <c r="J48" s="17"/>
      <c r="K48" s="23"/>
      <c r="L48" s="23"/>
      <c r="M48" s="23"/>
      <c r="N48" s="18">
        <f t="shared" si="4"/>
        <v>0</v>
      </c>
      <c r="O48" s="23"/>
      <c r="P48" s="19">
        <f t="shared" si="5"/>
        <v>0</v>
      </c>
      <c r="Q48" s="19">
        <f t="shared" si="6"/>
        <v>0</v>
      </c>
      <c r="R48" s="19">
        <f t="shared" si="7"/>
        <v>0</v>
      </c>
      <c r="S48" s="19">
        <f t="shared" si="8"/>
        <v>0</v>
      </c>
      <c r="T48" s="19">
        <f t="shared" si="9"/>
        <v>0</v>
      </c>
      <c r="U48" s="19">
        <f t="shared" si="37"/>
        <v>0</v>
      </c>
      <c r="V48" s="19">
        <f t="shared" si="38"/>
        <v>0</v>
      </c>
      <c r="W48" s="19">
        <f t="shared" si="10"/>
        <v>0</v>
      </c>
      <c r="X48" s="19">
        <f t="shared" si="11"/>
        <v>0</v>
      </c>
      <c r="Y48" s="19">
        <f t="shared" si="12"/>
        <v>0</v>
      </c>
      <c r="Z48" s="19">
        <f t="shared" si="13"/>
        <v>0</v>
      </c>
      <c r="AB48" s="19">
        <f>SUM(N47:N48,N52,N59)</f>
        <v>0</v>
      </c>
      <c r="AC48" s="19">
        <f>SUM(P47:P48,P52,P59)</f>
        <v>0</v>
      </c>
      <c r="AD48" s="19">
        <f>SUM(Q47:Q48,Q52,Q59)</f>
        <v>0</v>
      </c>
      <c r="AE48" s="9" t="s">
        <v>186</v>
      </c>
    </row>
    <row r="49" spans="1:31" ht="32" customHeight="1">
      <c r="A49" s="58">
        <v>3</v>
      </c>
      <c r="B49" s="59" t="s">
        <v>32</v>
      </c>
      <c r="C49" s="23"/>
      <c r="D49" s="23"/>
      <c r="E49" s="23"/>
      <c r="F49" s="17"/>
      <c r="G49" s="32"/>
      <c r="H49" s="15"/>
      <c r="I49" s="22"/>
      <c r="J49" s="23"/>
      <c r="K49" s="17"/>
      <c r="L49" s="23"/>
      <c r="M49" s="23"/>
      <c r="N49" s="18">
        <f>IF(V49=1,0,R49+S49*2+T49*3+U49*4+W49+X49*2+Y49*3+Z49*4)</f>
        <v>0</v>
      </c>
      <c r="O49" s="23"/>
      <c r="P49" s="19">
        <f t="shared" ref="P49" si="39">IF(V49=1,0,R49+S49*2+T49*3+U49*4)</f>
        <v>0</v>
      </c>
      <c r="Q49" s="19">
        <f t="shared" ref="Q49" si="40">IF(V49=1,0,W49+X49*2+Y49*3+Z49*4)</f>
        <v>0</v>
      </c>
      <c r="R49" s="19">
        <f t="shared" ref="R49" si="41">IF(C49=0,0,1)</f>
        <v>0</v>
      </c>
      <c r="S49" s="19">
        <f t="shared" ref="S49" si="42">IF(D49=0,0,1)</f>
        <v>0</v>
      </c>
      <c r="T49" s="19">
        <f t="shared" ref="T49" si="43">IF(E49=0,0,1)</f>
        <v>0</v>
      </c>
      <c r="U49" s="19">
        <f t="shared" ref="U49" si="44">IF(F49=0,0,1)</f>
        <v>0</v>
      </c>
      <c r="V49" s="19">
        <f t="shared" ref="V49" si="45">IF(G49=0,0,1)</f>
        <v>0</v>
      </c>
      <c r="W49" s="19">
        <f t="shared" ref="W49" si="46">IF(I49=0,0,1)</f>
        <v>0</v>
      </c>
      <c r="X49" s="19">
        <f t="shared" ref="X49" si="47">IF(J49=0,0,1)</f>
        <v>0</v>
      </c>
      <c r="Y49" s="19">
        <f t="shared" ref="Y49" si="48">IF(K49=0,0,1)</f>
        <v>0</v>
      </c>
      <c r="Z49" s="19">
        <f t="shared" ref="Z49" si="49">IF(L49=0,0,1)</f>
        <v>0</v>
      </c>
      <c r="AB49" s="12">
        <f>SUM(N57:N58)</f>
        <v>0</v>
      </c>
      <c r="AC49" s="12">
        <f>SUM(P57:P58)</f>
        <v>0</v>
      </c>
      <c r="AD49" s="12">
        <f>SUM(Q57:Q58)</f>
        <v>0</v>
      </c>
      <c r="AE49" s="9" t="s">
        <v>185</v>
      </c>
    </row>
    <row r="50" spans="1:31" ht="51">
      <c r="A50" s="58">
        <v>4</v>
      </c>
      <c r="B50" s="59" t="s">
        <v>29</v>
      </c>
      <c r="C50" s="23"/>
      <c r="D50" s="23"/>
      <c r="E50" s="23"/>
      <c r="F50" s="17"/>
      <c r="G50" s="32"/>
      <c r="H50" s="15"/>
      <c r="I50" s="22"/>
      <c r="J50" s="23"/>
      <c r="K50" s="17"/>
      <c r="L50" s="23"/>
      <c r="M50" s="23"/>
      <c r="N50" s="18">
        <f t="shared" si="4"/>
        <v>0</v>
      </c>
      <c r="O50" s="23"/>
      <c r="P50" s="19">
        <f t="shared" si="5"/>
        <v>0</v>
      </c>
      <c r="Q50" s="19">
        <f t="shared" si="6"/>
        <v>0</v>
      </c>
      <c r="R50" s="19">
        <f t="shared" ref="R50:R59" si="50">IF(C49=0,0,1)</f>
        <v>0</v>
      </c>
      <c r="S50" s="19">
        <f t="shared" ref="S50:S59" si="51">IF(D49=0,0,1)</f>
        <v>0</v>
      </c>
      <c r="T50" s="19">
        <f t="shared" ref="T50:T59" si="52">IF(E49=0,0,1)</f>
        <v>0</v>
      </c>
      <c r="U50" s="19">
        <f t="shared" ref="U50:U59" si="53">IF(F49=0,0,1)</f>
        <v>0</v>
      </c>
      <c r="V50" s="19">
        <f t="shared" ref="V50:V59" si="54">IF(G49=0,0,1)</f>
        <v>0</v>
      </c>
      <c r="W50" s="19">
        <f t="shared" ref="W50:W59" si="55">IF(I49=0,0,1)</f>
        <v>0</v>
      </c>
      <c r="X50" s="19">
        <f t="shared" ref="X50:X59" si="56">IF(J49=0,0,1)</f>
        <v>0</v>
      </c>
      <c r="Y50" s="19">
        <f t="shared" ref="Y50:Y59" si="57">IF(K49=0,0,1)</f>
        <v>0</v>
      </c>
      <c r="Z50" s="19">
        <f t="shared" ref="Z50:Z59" si="58">IF(L49=0,0,1)</f>
        <v>0</v>
      </c>
    </row>
    <row r="51" spans="1:31" ht="51">
      <c r="A51" s="58">
        <v>5</v>
      </c>
      <c r="B51" s="59" t="s">
        <v>38</v>
      </c>
      <c r="C51" s="23"/>
      <c r="D51" s="23"/>
      <c r="E51" s="23"/>
      <c r="F51" s="17"/>
      <c r="G51" s="32"/>
      <c r="H51" s="15"/>
      <c r="I51" s="22"/>
      <c r="J51" s="17"/>
      <c r="K51" s="23"/>
      <c r="L51" s="23"/>
      <c r="M51" s="23"/>
      <c r="N51" s="18">
        <f t="shared" si="4"/>
        <v>0</v>
      </c>
      <c r="O51" s="23"/>
      <c r="P51" s="19">
        <f t="shared" si="5"/>
        <v>0</v>
      </c>
      <c r="Q51" s="19">
        <f t="shared" si="6"/>
        <v>0</v>
      </c>
      <c r="R51" s="19">
        <f t="shared" si="50"/>
        <v>0</v>
      </c>
      <c r="S51" s="19">
        <f t="shared" si="51"/>
        <v>0</v>
      </c>
      <c r="T51" s="19">
        <f t="shared" si="52"/>
        <v>0</v>
      </c>
      <c r="U51" s="19">
        <f t="shared" si="53"/>
        <v>0</v>
      </c>
      <c r="V51" s="19">
        <f t="shared" si="54"/>
        <v>0</v>
      </c>
      <c r="W51" s="19">
        <f t="shared" si="55"/>
        <v>0</v>
      </c>
      <c r="X51" s="19">
        <f t="shared" si="56"/>
        <v>0</v>
      </c>
      <c r="Y51" s="19">
        <f t="shared" si="57"/>
        <v>0</v>
      </c>
      <c r="Z51" s="19">
        <f t="shared" si="58"/>
        <v>0</v>
      </c>
    </row>
    <row r="52" spans="1:31" ht="34">
      <c r="A52" s="58">
        <v>6</v>
      </c>
      <c r="B52" s="59" t="s">
        <v>28</v>
      </c>
      <c r="C52" s="23"/>
      <c r="D52" s="23"/>
      <c r="E52" s="23"/>
      <c r="F52" s="17"/>
      <c r="G52" s="32"/>
      <c r="H52" s="15"/>
      <c r="I52" s="22"/>
      <c r="J52" s="17"/>
      <c r="K52" s="23"/>
      <c r="L52" s="23"/>
      <c r="M52" s="23"/>
      <c r="N52" s="18">
        <f t="shared" si="4"/>
        <v>0</v>
      </c>
      <c r="O52" s="23"/>
      <c r="P52" s="19">
        <f t="shared" si="5"/>
        <v>0</v>
      </c>
      <c r="Q52" s="19">
        <f t="shared" si="6"/>
        <v>0</v>
      </c>
      <c r="R52" s="19">
        <f t="shared" si="50"/>
        <v>0</v>
      </c>
      <c r="S52" s="19">
        <f t="shared" si="51"/>
        <v>0</v>
      </c>
      <c r="T52" s="19">
        <f t="shared" si="52"/>
        <v>0</v>
      </c>
      <c r="U52" s="19">
        <f t="shared" si="53"/>
        <v>0</v>
      </c>
      <c r="V52" s="19">
        <f t="shared" si="54"/>
        <v>0</v>
      </c>
      <c r="W52" s="19">
        <f t="shared" si="55"/>
        <v>0</v>
      </c>
      <c r="X52" s="19">
        <f t="shared" si="56"/>
        <v>0</v>
      </c>
      <c r="Y52" s="19">
        <f t="shared" si="57"/>
        <v>0</v>
      </c>
      <c r="Z52" s="19">
        <f t="shared" si="58"/>
        <v>0</v>
      </c>
    </row>
    <row r="53" spans="1:31" ht="51">
      <c r="A53" s="58">
        <v>7</v>
      </c>
      <c r="B53" s="59" t="s">
        <v>34</v>
      </c>
      <c r="C53" s="23"/>
      <c r="D53" s="23"/>
      <c r="E53" s="23"/>
      <c r="F53" s="17"/>
      <c r="G53" s="32"/>
      <c r="H53" s="15"/>
      <c r="I53" s="22"/>
      <c r="J53" s="17"/>
      <c r="K53" s="23"/>
      <c r="L53" s="23"/>
      <c r="M53" s="23"/>
      <c r="N53" s="18">
        <f t="shared" si="4"/>
        <v>0</v>
      </c>
      <c r="O53" s="23"/>
      <c r="P53" s="19">
        <f t="shared" si="5"/>
        <v>0</v>
      </c>
      <c r="Q53" s="19">
        <f t="shared" si="6"/>
        <v>0</v>
      </c>
      <c r="R53" s="19">
        <f t="shared" si="50"/>
        <v>0</v>
      </c>
      <c r="S53" s="19">
        <f t="shared" si="51"/>
        <v>0</v>
      </c>
      <c r="T53" s="19">
        <f t="shared" si="52"/>
        <v>0</v>
      </c>
      <c r="U53" s="19">
        <f t="shared" si="53"/>
        <v>0</v>
      </c>
      <c r="V53" s="19">
        <f t="shared" si="54"/>
        <v>0</v>
      </c>
      <c r="W53" s="19">
        <f t="shared" si="55"/>
        <v>0</v>
      </c>
      <c r="X53" s="19">
        <f t="shared" si="56"/>
        <v>0</v>
      </c>
      <c r="Y53" s="19">
        <f t="shared" si="57"/>
        <v>0</v>
      </c>
      <c r="Z53" s="19">
        <f t="shared" si="58"/>
        <v>0</v>
      </c>
    </row>
    <row r="54" spans="1:31" ht="34">
      <c r="A54" s="58">
        <v>8</v>
      </c>
      <c r="B54" s="59" t="s">
        <v>230</v>
      </c>
      <c r="C54" s="23"/>
      <c r="D54" s="23"/>
      <c r="E54" s="23"/>
      <c r="F54" s="17"/>
      <c r="G54" s="32"/>
      <c r="H54" s="15"/>
      <c r="I54" s="22"/>
      <c r="J54" s="17"/>
      <c r="K54" s="23"/>
      <c r="L54" s="23"/>
      <c r="M54" s="23"/>
      <c r="N54" s="18">
        <f t="shared" si="4"/>
        <v>0</v>
      </c>
      <c r="O54" s="23"/>
      <c r="P54" s="19">
        <f t="shared" si="5"/>
        <v>0</v>
      </c>
      <c r="Q54" s="19">
        <f t="shared" si="6"/>
        <v>0</v>
      </c>
      <c r="R54" s="19">
        <f t="shared" si="50"/>
        <v>0</v>
      </c>
      <c r="S54" s="19">
        <f t="shared" si="51"/>
        <v>0</v>
      </c>
      <c r="T54" s="19">
        <f t="shared" si="52"/>
        <v>0</v>
      </c>
      <c r="U54" s="19">
        <f t="shared" si="53"/>
        <v>0</v>
      </c>
      <c r="V54" s="19">
        <f t="shared" si="54"/>
        <v>0</v>
      </c>
      <c r="W54" s="19">
        <f t="shared" si="55"/>
        <v>0</v>
      </c>
      <c r="X54" s="19">
        <f t="shared" si="56"/>
        <v>0</v>
      </c>
      <c r="Y54" s="19">
        <f t="shared" si="57"/>
        <v>0</v>
      </c>
      <c r="Z54" s="19">
        <f t="shared" si="58"/>
        <v>0</v>
      </c>
    </row>
    <row r="55" spans="1:31" ht="34">
      <c r="A55" s="58">
        <v>9</v>
      </c>
      <c r="B55" s="59" t="s">
        <v>33</v>
      </c>
      <c r="C55" s="23"/>
      <c r="D55" s="23"/>
      <c r="E55" s="23"/>
      <c r="F55" s="17"/>
      <c r="G55" s="32"/>
      <c r="H55" s="15"/>
      <c r="I55" s="22"/>
      <c r="J55" s="23"/>
      <c r="K55" s="23"/>
      <c r="L55" s="23"/>
      <c r="M55" s="23"/>
      <c r="N55" s="18">
        <f t="shared" si="4"/>
        <v>0</v>
      </c>
      <c r="O55" s="23"/>
      <c r="P55" s="19">
        <f t="shared" ref="P55" si="59">IF(V55=1,0,R55+S55*2+T55*3+U55*4)</f>
        <v>0</v>
      </c>
      <c r="Q55" s="19">
        <f t="shared" ref="Q55" si="60">IF(V55=1,0,W55+X55*2+Y55*3+Z55*4)</f>
        <v>0</v>
      </c>
      <c r="R55" s="19">
        <f t="shared" si="50"/>
        <v>0</v>
      </c>
      <c r="S55" s="19">
        <f t="shared" si="51"/>
        <v>0</v>
      </c>
      <c r="T55" s="19">
        <f t="shared" si="52"/>
        <v>0</v>
      </c>
      <c r="U55" s="19">
        <f t="shared" si="53"/>
        <v>0</v>
      </c>
      <c r="V55" s="19">
        <f t="shared" si="54"/>
        <v>0</v>
      </c>
      <c r="W55" s="19">
        <f t="shared" si="55"/>
        <v>0</v>
      </c>
      <c r="X55" s="19">
        <f t="shared" si="56"/>
        <v>0</v>
      </c>
      <c r="Y55" s="19">
        <f t="shared" si="57"/>
        <v>0</v>
      </c>
      <c r="Z55" s="19">
        <f t="shared" si="58"/>
        <v>0</v>
      </c>
    </row>
    <row r="56" spans="1:31" ht="51">
      <c r="A56" s="58">
        <v>10</v>
      </c>
      <c r="B56" s="59" t="s">
        <v>27</v>
      </c>
      <c r="C56" s="23"/>
      <c r="D56" s="23"/>
      <c r="E56" s="23"/>
      <c r="F56" s="17"/>
      <c r="G56" s="32"/>
      <c r="H56" s="15"/>
      <c r="I56" s="22"/>
      <c r="J56" s="17"/>
      <c r="K56" s="23"/>
      <c r="L56" s="23"/>
      <c r="M56" s="23"/>
      <c r="N56" s="18">
        <f t="shared" si="4"/>
        <v>0</v>
      </c>
      <c r="O56" s="23"/>
      <c r="P56" s="19">
        <f t="shared" si="5"/>
        <v>0</v>
      </c>
      <c r="Q56" s="19">
        <f t="shared" si="6"/>
        <v>0</v>
      </c>
      <c r="R56" s="19">
        <f t="shared" si="50"/>
        <v>0</v>
      </c>
      <c r="S56" s="19">
        <f t="shared" si="51"/>
        <v>0</v>
      </c>
      <c r="T56" s="19">
        <f t="shared" si="52"/>
        <v>0</v>
      </c>
      <c r="U56" s="19">
        <f t="shared" si="53"/>
        <v>0</v>
      </c>
      <c r="V56" s="19">
        <f t="shared" si="54"/>
        <v>0</v>
      </c>
      <c r="W56" s="19">
        <f t="shared" si="55"/>
        <v>0</v>
      </c>
      <c r="X56" s="19">
        <f t="shared" si="56"/>
        <v>0</v>
      </c>
      <c r="Y56" s="19">
        <f t="shared" si="57"/>
        <v>0</v>
      </c>
      <c r="Z56" s="19">
        <f t="shared" si="58"/>
        <v>0</v>
      </c>
    </row>
    <row r="57" spans="1:31" ht="17">
      <c r="A57" s="58">
        <v>11</v>
      </c>
      <c r="B57" s="59" t="s">
        <v>25</v>
      </c>
      <c r="C57" s="23"/>
      <c r="D57" s="23"/>
      <c r="E57" s="23"/>
      <c r="F57" s="17"/>
      <c r="G57" s="32"/>
      <c r="H57" s="15"/>
      <c r="I57" s="22"/>
      <c r="J57" s="23"/>
      <c r="K57" s="23"/>
      <c r="L57" s="23"/>
      <c r="M57" s="23"/>
      <c r="N57" s="18">
        <f t="shared" si="4"/>
        <v>0</v>
      </c>
      <c r="O57" s="23"/>
      <c r="P57" s="19">
        <f t="shared" si="5"/>
        <v>0</v>
      </c>
      <c r="Q57" s="19">
        <f t="shared" si="6"/>
        <v>0</v>
      </c>
      <c r="R57" s="19">
        <f t="shared" si="50"/>
        <v>0</v>
      </c>
      <c r="S57" s="19">
        <f t="shared" si="51"/>
        <v>0</v>
      </c>
      <c r="T57" s="19">
        <f t="shared" si="52"/>
        <v>0</v>
      </c>
      <c r="U57" s="19">
        <f t="shared" si="53"/>
        <v>0</v>
      </c>
      <c r="V57" s="19">
        <f t="shared" si="54"/>
        <v>0</v>
      </c>
      <c r="W57" s="19">
        <f t="shared" si="55"/>
        <v>0</v>
      </c>
      <c r="X57" s="19">
        <f t="shared" si="56"/>
        <v>0</v>
      </c>
      <c r="Y57" s="19">
        <f t="shared" si="57"/>
        <v>0</v>
      </c>
      <c r="Z57" s="19">
        <f t="shared" si="58"/>
        <v>0</v>
      </c>
    </row>
    <row r="58" spans="1:31" ht="51">
      <c r="A58" s="58">
        <v>12</v>
      </c>
      <c r="B58" s="59" t="s">
        <v>231</v>
      </c>
      <c r="C58" s="23"/>
      <c r="D58" s="23"/>
      <c r="E58" s="23"/>
      <c r="F58" s="17"/>
      <c r="G58" s="32"/>
      <c r="H58" s="15"/>
      <c r="I58" s="22"/>
      <c r="J58" s="23"/>
      <c r="K58" s="23"/>
      <c r="L58" s="17"/>
      <c r="M58" s="23"/>
      <c r="N58" s="18">
        <f t="shared" si="4"/>
        <v>0</v>
      </c>
      <c r="O58" s="23"/>
      <c r="P58" s="19">
        <f t="shared" si="5"/>
        <v>0</v>
      </c>
      <c r="Q58" s="19">
        <f t="shared" si="6"/>
        <v>0</v>
      </c>
      <c r="R58" s="19">
        <f t="shared" si="50"/>
        <v>0</v>
      </c>
      <c r="S58" s="19">
        <f t="shared" si="51"/>
        <v>0</v>
      </c>
      <c r="T58" s="19">
        <f t="shared" si="52"/>
        <v>0</v>
      </c>
      <c r="U58" s="19">
        <f t="shared" si="53"/>
        <v>0</v>
      </c>
      <c r="V58" s="19">
        <f t="shared" si="54"/>
        <v>0</v>
      </c>
      <c r="W58" s="19">
        <f t="shared" si="55"/>
        <v>0</v>
      </c>
      <c r="X58" s="19">
        <f t="shared" si="56"/>
        <v>0</v>
      </c>
      <c r="Y58" s="19">
        <f t="shared" si="57"/>
        <v>0</v>
      </c>
      <c r="Z58" s="19">
        <f t="shared" si="58"/>
        <v>0</v>
      </c>
    </row>
    <row r="59" spans="1:31" ht="34">
      <c r="A59" s="58">
        <v>13</v>
      </c>
      <c r="B59" s="74" t="s">
        <v>262</v>
      </c>
      <c r="C59" s="23"/>
      <c r="D59" s="23"/>
      <c r="E59" s="23"/>
      <c r="F59" s="17"/>
      <c r="G59" s="32"/>
      <c r="H59" s="15"/>
      <c r="I59" s="22"/>
      <c r="J59" s="23"/>
      <c r="K59" s="23"/>
      <c r="L59" s="23"/>
      <c r="M59" s="23"/>
      <c r="N59" s="18">
        <f t="shared" si="4"/>
        <v>0</v>
      </c>
      <c r="O59" s="23"/>
      <c r="P59" s="19">
        <f t="shared" si="5"/>
        <v>0</v>
      </c>
      <c r="Q59" s="19">
        <f t="shared" si="6"/>
        <v>0</v>
      </c>
      <c r="R59" s="19">
        <f t="shared" si="50"/>
        <v>0</v>
      </c>
      <c r="S59" s="19">
        <f t="shared" si="51"/>
        <v>0</v>
      </c>
      <c r="T59" s="19">
        <f t="shared" si="52"/>
        <v>0</v>
      </c>
      <c r="U59" s="19">
        <f t="shared" si="53"/>
        <v>0</v>
      </c>
      <c r="V59" s="19">
        <f t="shared" si="54"/>
        <v>0</v>
      </c>
      <c r="W59" s="19">
        <f t="shared" si="55"/>
        <v>0</v>
      </c>
      <c r="X59" s="19">
        <f t="shared" si="56"/>
        <v>0</v>
      </c>
      <c r="Y59" s="19">
        <f t="shared" si="57"/>
        <v>0</v>
      </c>
      <c r="Z59" s="19">
        <f t="shared" si="58"/>
        <v>0</v>
      </c>
    </row>
    <row r="60" spans="1:31" s="19" customFormat="1">
      <c r="I60" s="103" t="s">
        <v>44</v>
      </c>
      <c r="J60" s="103"/>
      <c r="K60" s="103"/>
      <c r="L60" s="103"/>
      <c r="M60" s="104"/>
      <c r="N60" s="18">
        <f>IF(V60=1,0,R60+S60*2+T60*3+U60*4+W60+X60*2+Y60*3+Z60*4)</f>
        <v>0</v>
      </c>
      <c r="P60" s="19">
        <f>SUM(P47:P59)</f>
        <v>0</v>
      </c>
      <c r="Q60" s="19">
        <f>SUM(Q47:Q59)</f>
        <v>0</v>
      </c>
    </row>
    <row r="61" spans="1:31" s="57" customFormat="1" ht="17">
      <c r="B61" s="52" t="s">
        <v>35</v>
      </c>
      <c r="N61" s="18"/>
    </row>
    <row r="62" spans="1:31" s="19" customFormat="1">
      <c r="A62" s="24">
        <v>1</v>
      </c>
      <c r="B62" s="78" t="s">
        <v>282</v>
      </c>
      <c r="C62" s="85"/>
      <c r="D62" s="85"/>
      <c r="E62" s="85"/>
      <c r="F62" s="85"/>
      <c r="G62" s="86"/>
      <c r="H62" s="87"/>
      <c r="I62" s="88"/>
      <c r="J62" s="85"/>
      <c r="K62" s="85"/>
      <c r="L62" s="85"/>
      <c r="M62" s="85"/>
      <c r="N62" s="18"/>
      <c r="O62" s="24"/>
      <c r="P62" s="19">
        <f t="shared" ref="P62" si="61">IF(V62=1,0,R62+S62*2+T62*3+U62*4)</f>
        <v>0</v>
      </c>
      <c r="Q62" s="19">
        <f t="shared" ref="Q62" si="62">IF(V62=1,0,W62+X62*2+Y62*3+Z62*4)</f>
        <v>0</v>
      </c>
      <c r="R62" s="19">
        <f t="shared" ref="R62" si="63">IF(C62=0,0,1)</f>
        <v>0</v>
      </c>
      <c r="S62" s="19">
        <f t="shared" ref="S62" si="64">IF(D62=0,0,1)</f>
        <v>0</v>
      </c>
      <c r="T62" s="19">
        <f t="shared" ref="T62" si="65">IF(E62=0,0,1)</f>
        <v>0</v>
      </c>
      <c r="U62" s="19">
        <f t="shared" ref="U62" si="66">IF(F62=0,0,1)</f>
        <v>0</v>
      </c>
      <c r="V62" s="19">
        <f t="shared" ref="V62" si="67">IF(G62=0,0,1)</f>
        <v>0</v>
      </c>
      <c r="W62" s="19">
        <f t="shared" ref="W62" si="68">IF(I62=0,0,1)</f>
        <v>0</v>
      </c>
      <c r="X62" s="19">
        <f t="shared" ref="X62" si="69">IF(J62=0,0,1)</f>
        <v>0</v>
      </c>
      <c r="Y62" s="19">
        <f t="shared" ref="Y62" si="70">IF(K62=0,0,1)</f>
        <v>0</v>
      </c>
      <c r="Z62" s="19">
        <f t="shared" ref="Z62" si="71">IF(L62=0,0,1)</f>
        <v>0</v>
      </c>
      <c r="AB62" s="19">
        <f>SUM(N65:N67)</f>
        <v>0</v>
      </c>
      <c r="AC62" s="19">
        <f>SUM(P65:P67)</f>
        <v>0</v>
      </c>
      <c r="AD62" s="19">
        <f>SUM(Q65:Q67)</f>
        <v>0</v>
      </c>
      <c r="AE62" s="12" t="s">
        <v>188</v>
      </c>
    </row>
    <row r="63" spans="1:31" s="19" customFormat="1">
      <c r="A63" s="58">
        <v>2</v>
      </c>
      <c r="B63" s="78" t="s">
        <v>283</v>
      </c>
      <c r="C63" s="85"/>
      <c r="D63" s="85"/>
      <c r="E63" s="85"/>
      <c r="F63" s="85"/>
      <c r="G63" s="86"/>
      <c r="H63" s="89"/>
      <c r="I63" s="88"/>
      <c r="J63" s="85"/>
      <c r="K63" s="85"/>
      <c r="L63" s="85"/>
      <c r="M63" s="85"/>
      <c r="N63" s="18"/>
      <c r="O63" s="24"/>
      <c r="P63" s="19">
        <f t="shared" ref="P63:P64" si="72">IF(V63=1,0,R63+S63*2+T63*3+U63*4)</f>
        <v>0</v>
      </c>
      <c r="Q63" s="19">
        <f t="shared" ref="Q63:Q64" si="73">IF(V63=1,0,W63+X63*2+Y63*3+Z63*4)</f>
        <v>0</v>
      </c>
      <c r="R63" s="19">
        <f t="shared" ref="R63:R64" si="74">IF(C63=0,0,1)</f>
        <v>0</v>
      </c>
      <c r="S63" s="19">
        <f t="shared" ref="S63:S64" si="75">IF(D63=0,0,1)</f>
        <v>0</v>
      </c>
      <c r="T63" s="19">
        <f t="shared" ref="T63:T64" si="76">IF(E63=0,0,1)</f>
        <v>0</v>
      </c>
      <c r="U63" s="19">
        <f t="shared" ref="U63:U64" si="77">IF(F63=0,0,1)</f>
        <v>0</v>
      </c>
      <c r="V63" s="19">
        <f t="shared" ref="V63:V64" si="78">IF(G63=0,0,1)</f>
        <v>0</v>
      </c>
      <c r="W63" s="19">
        <f t="shared" ref="W63:W64" si="79">IF(I63=0,0,1)</f>
        <v>0</v>
      </c>
      <c r="X63" s="19">
        <f t="shared" ref="X63:X64" si="80">IF(J63=0,0,1)</f>
        <v>0</v>
      </c>
      <c r="Y63" s="19">
        <f t="shared" ref="Y63:Y64" si="81">IF(K63=0,0,1)</f>
        <v>0</v>
      </c>
      <c r="Z63" s="19">
        <f t="shared" ref="Z63:Z64" si="82">IF(L63=0,0,1)</f>
        <v>0</v>
      </c>
      <c r="AB63" s="19">
        <f>SUM(N68:N72)</f>
        <v>0</v>
      </c>
      <c r="AC63" s="19">
        <f>SUM(P68:P72)</f>
        <v>0</v>
      </c>
      <c r="AD63" s="19">
        <f>SUM(Q68:Q72)</f>
        <v>0</v>
      </c>
      <c r="AE63" s="12" t="s">
        <v>187</v>
      </c>
    </row>
    <row r="64" spans="1:31" s="19" customFormat="1" ht="34">
      <c r="A64" s="24">
        <v>3</v>
      </c>
      <c r="B64" s="80" t="s">
        <v>284</v>
      </c>
      <c r="C64" s="85"/>
      <c r="D64" s="85"/>
      <c r="E64" s="85"/>
      <c r="F64" s="85"/>
      <c r="G64" s="86"/>
      <c r="H64" s="79"/>
      <c r="I64" s="88"/>
      <c r="J64" s="85"/>
      <c r="K64" s="85"/>
      <c r="L64" s="85"/>
      <c r="M64" s="85"/>
      <c r="N64" s="18"/>
      <c r="O64" s="24"/>
      <c r="P64" s="19">
        <f t="shared" si="72"/>
        <v>0</v>
      </c>
      <c r="Q64" s="19">
        <f t="shared" si="73"/>
        <v>0</v>
      </c>
      <c r="R64" s="19">
        <f t="shared" si="74"/>
        <v>0</v>
      </c>
      <c r="S64" s="19">
        <f t="shared" si="75"/>
        <v>0</v>
      </c>
      <c r="T64" s="19">
        <f t="shared" si="76"/>
        <v>0</v>
      </c>
      <c r="U64" s="19">
        <f t="shared" si="77"/>
        <v>0</v>
      </c>
      <c r="V64" s="19">
        <f t="shared" si="78"/>
        <v>0</v>
      </c>
      <c r="W64" s="19">
        <f t="shared" si="79"/>
        <v>0</v>
      </c>
      <c r="X64" s="19">
        <f t="shared" si="80"/>
        <v>0</v>
      </c>
      <c r="Y64" s="19">
        <f t="shared" si="81"/>
        <v>0</v>
      </c>
      <c r="Z64" s="19">
        <f t="shared" si="82"/>
        <v>0</v>
      </c>
    </row>
    <row r="65" spans="1:26" ht="34">
      <c r="A65" s="24">
        <v>4</v>
      </c>
      <c r="B65" s="59" t="s">
        <v>236</v>
      </c>
      <c r="C65" s="23"/>
      <c r="D65" s="23"/>
      <c r="E65" s="23"/>
      <c r="F65" s="23"/>
      <c r="G65" s="32"/>
      <c r="H65" s="15"/>
      <c r="I65" s="22"/>
      <c r="J65" s="23"/>
      <c r="K65" s="23"/>
      <c r="L65" s="23"/>
      <c r="M65" s="23"/>
      <c r="N65" s="18">
        <f t="shared" si="4"/>
        <v>0</v>
      </c>
      <c r="O65" s="23"/>
      <c r="P65" s="19">
        <f t="shared" ref="P65:P69" si="83">IF(V65=1,0,R65+S65*2+T65*3+U65*4)</f>
        <v>0</v>
      </c>
      <c r="Q65" s="19">
        <f t="shared" ref="Q65:Q69" si="84">IF(V65=1,0,W65+X65*2+Y65*3+Z65*4)</f>
        <v>0</v>
      </c>
      <c r="R65" s="19">
        <f t="shared" ref="R65" si="85">IF(C65=0,0,1)</f>
        <v>0</v>
      </c>
      <c r="S65" s="19">
        <f t="shared" ref="S65" si="86">IF(D65=0,0,1)</f>
        <v>0</v>
      </c>
      <c r="T65" s="19">
        <f t="shared" ref="T65" si="87">IF(E65=0,0,1)</f>
        <v>0</v>
      </c>
      <c r="U65" s="19">
        <f t="shared" ref="U65" si="88">IF(F65=0,0,1)</f>
        <v>0</v>
      </c>
      <c r="V65" s="19">
        <f t="shared" ref="V65" si="89">IF(G65=0,0,1)</f>
        <v>0</v>
      </c>
      <c r="W65" s="19">
        <f t="shared" ref="W65" si="90">IF(I65=0,0,1)</f>
        <v>0</v>
      </c>
      <c r="X65" s="19">
        <f t="shared" ref="X65" si="91">IF(J65=0,0,1)</f>
        <v>0</v>
      </c>
      <c r="Y65" s="19">
        <f t="shared" ref="Y65" si="92">IF(K65=0,0,1)</f>
        <v>0</v>
      </c>
      <c r="Z65" s="19">
        <f t="shared" ref="Z65" si="93">IF(L65=0,0,1)</f>
        <v>0</v>
      </c>
    </row>
    <row r="66" spans="1:26" ht="17">
      <c r="A66" s="24">
        <v>5</v>
      </c>
      <c r="B66" s="59" t="s">
        <v>37</v>
      </c>
      <c r="C66" s="23"/>
      <c r="D66" s="23"/>
      <c r="E66" s="23"/>
      <c r="F66" s="23"/>
      <c r="G66" s="32"/>
      <c r="H66" s="15"/>
      <c r="I66" s="22"/>
      <c r="J66" s="23"/>
      <c r="K66" s="23"/>
      <c r="L66" s="23"/>
      <c r="M66" s="23"/>
      <c r="N66" s="18">
        <f t="shared" si="4"/>
        <v>0</v>
      </c>
      <c r="O66" s="23"/>
      <c r="P66" s="19">
        <f t="shared" si="83"/>
        <v>0</v>
      </c>
      <c r="Q66" s="19">
        <f>IF(V66=1,0,W66+X66*2+Y66*3+Z66*4)</f>
        <v>0</v>
      </c>
      <c r="R66" s="19">
        <f t="shared" ref="R66:R69" si="94">IF(C66=0,0,1)</f>
        <v>0</v>
      </c>
      <c r="S66" s="19">
        <f t="shared" ref="S66:S69" si="95">IF(D66=0,0,1)</f>
        <v>0</v>
      </c>
      <c r="T66" s="19">
        <f t="shared" ref="T66:T69" si="96">IF(E66=0,0,1)</f>
        <v>0</v>
      </c>
      <c r="U66" s="19">
        <f t="shared" ref="U66:U69" si="97">IF(F66=0,0,1)</f>
        <v>0</v>
      </c>
      <c r="V66" s="19">
        <f t="shared" ref="V66:V69" si="98">IF(G66=0,0,1)</f>
        <v>0</v>
      </c>
      <c r="W66" s="19">
        <f t="shared" ref="W66:W69" si="99">IF(I66=0,0,1)</f>
        <v>0</v>
      </c>
      <c r="X66" s="19">
        <f t="shared" ref="X66:X69" si="100">IF(J66=0,0,1)</f>
        <v>0</v>
      </c>
      <c r="Y66" s="19">
        <f t="shared" ref="Y66:Y69" si="101">IF(K66=0,0,1)</f>
        <v>0</v>
      </c>
      <c r="Z66" s="19">
        <f t="shared" ref="Z66:Z69" si="102">IF(L66=0,0,1)</f>
        <v>0</v>
      </c>
    </row>
    <row r="67" spans="1:26" ht="17">
      <c r="A67" s="24">
        <v>6</v>
      </c>
      <c r="B67" s="59" t="s">
        <v>233</v>
      </c>
      <c r="C67" s="23"/>
      <c r="D67" s="23"/>
      <c r="E67" s="23"/>
      <c r="F67" s="23"/>
      <c r="G67" s="32"/>
      <c r="H67" s="15"/>
      <c r="I67" s="22"/>
      <c r="J67" s="23"/>
      <c r="K67" s="23"/>
      <c r="L67" s="23"/>
      <c r="M67" s="23"/>
      <c r="N67" s="18">
        <f t="shared" si="4"/>
        <v>0</v>
      </c>
      <c r="O67" s="23"/>
      <c r="P67" s="19">
        <f>IF(V67=1,0,R67+S67*2+T67*3+U67*4)</f>
        <v>0</v>
      </c>
      <c r="Q67" s="19">
        <f>IF(V67=1,0,W67+X67*2+Y67*3+Z67*4)</f>
        <v>0</v>
      </c>
      <c r="R67" s="19">
        <f t="shared" si="94"/>
        <v>0</v>
      </c>
      <c r="S67" s="19">
        <f t="shared" si="95"/>
        <v>0</v>
      </c>
      <c r="T67" s="19">
        <f t="shared" si="96"/>
        <v>0</v>
      </c>
      <c r="U67" s="19">
        <f t="shared" si="97"/>
        <v>0</v>
      </c>
      <c r="V67" s="19">
        <f t="shared" si="98"/>
        <v>0</v>
      </c>
      <c r="W67" s="19">
        <f t="shared" si="99"/>
        <v>0</v>
      </c>
      <c r="X67" s="19">
        <f t="shared" si="100"/>
        <v>0</v>
      </c>
      <c r="Y67" s="19">
        <f t="shared" si="101"/>
        <v>0</v>
      </c>
      <c r="Z67" s="19">
        <f t="shared" si="102"/>
        <v>0</v>
      </c>
    </row>
    <row r="68" spans="1:26" ht="34">
      <c r="A68" s="58">
        <v>7</v>
      </c>
      <c r="B68" s="59" t="s">
        <v>234</v>
      </c>
      <c r="C68" s="23"/>
      <c r="D68" s="23"/>
      <c r="E68" s="23"/>
      <c r="F68" s="23"/>
      <c r="G68" s="32"/>
      <c r="H68" s="15"/>
      <c r="I68" s="22"/>
      <c r="J68" s="23"/>
      <c r="K68" s="23"/>
      <c r="L68" s="23"/>
      <c r="M68" s="23"/>
      <c r="N68" s="18">
        <f t="shared" si="4"/>
        <v>0</v>
      </c>
      <c r="O68" s="23"/>
      <c r="P68" s="19">
        <f t="shared" si="83"/>
        <v>0</v>
      </c>
      <c r="Q68" s="19">
        <f t="shared" si="84"/>
        <v>0</v>
      </c>
      <c r="R68" s="19">
        <f t="shared" si="94"/>
        <v>0</v>
      </c>
      <c r="S68" s="19">
        <f t="shared" si="95"/>
        <v>0</v>
      </c>
      <c r="T68" s="19">
        <f t="shared" si="96"/>
        <v>0</v>
      </c>
      <c r="U68" s="19">
        <f t="shared" si="97"/>
        <v>0</v>
      </c>
      <c r="V68" s="19">
        <f t="shared" si="98"/>
        <v>0</v>
      </c>
      <c r="W68" s="19">
        <f t="shared" si="99"/>
        <v>0</v>
      </c>
      <c r="X68" s="19">
        <f t="shared" si="100"/>
        <v>0</v>
      </c>
      <c r="Y68" s="19">
        <f t="shared" si="101"/>
        <v>0</v>
      </c>
      <c r="Z68" s="19">
        <f t="shared" si="102"/>
        <v>0</v>
      </c>
    </row>
    <row r="69" spans="1:26" ht="34">
      <c r="A69" s="24">
        <v>8</v>
      </c>
      <c r="B69" s="59" t="s">
        <v>235</v>
      </c>
      <c r="C69" s="23"/>
      <c r="D69" s="23"/>
      <c r="E69" s="23"/>
      <c r="F69" s="23"/>
      <c r="G69" s="32"/>
      <c r="H69" s="15"/>
      <c r="I69" s="22"/>
      <c r="J69" s="23"/>
      <c r="K69" s="23"/>
      <c r="L69" s="23"/>
      <c r="M69" s="23"/>
      <c r="N69" s="18">
        <f t="shared" si="4"/>
        <v>0</v>
      </c>
      <c r="O69" s="23"/>
      <c r="P69" s="19">
        <f t="shared" si="83"/>
        <v>0</v>
      </c>
      <c r="Q69" s="19">
        <f t="shared" si="84"/>
        <v>0</v>
      </c>
      <c r="R69" s="19">
        <f t="shared" si="94"/>
        <v>0</v>
      </c>
      <c r="S69" s="19">
        <f t="shared" si="95"/>
        <v>0</v>
      </c>
      <c r="T69" s="19">
        <f t="shared" si="96"/>
        <v>0</v>
      </c>
      <c r="U69" s="19">
        <f t="shared" si="97"/>
        <v>0</v>
      </c>
      <c r="V69" s="19">
        <f t="shared" si="98"/>
        <v>0</v>
      </c>
      <c r="W69" s="19">
        <f t="shared" si="99"/>
        <v>0</v>
      </c>
      <c r="X69" s="19">
        <f t="shared" si="100"/>
        <v>0</v>
      </c>
      <c r="Y69" s="19">
        <f t="shared" si="101"/>
        <v>0</v>
      </c>
      <c r="Z69" s="19">
        <f t="shared" si="102"/>
        <v>0</v>
      </c>
    </row>
    <row r="70" spans="1:26" ht="34">
      <c r="A70" s="24">
        <v>9</v>
      </c>
      <c r="B70" s="59" t="s">
        <v>36</v>
      </c>
      <c r="C70" s="23"/>
      <c r="D70" s="23"/>
      <c r="E70" s="23"/>
      <c r="F70" s="23"/>
      <c r="G70" s="32"/>
      <c r="H70" s="15"/>
      <c r="I70" s="22"/>
      <c r="J70" s="23"/>
      <c r="K70" s="23"/>
      <c r="L70" s="23"/>
      <c r="M70" s="23"/>
      <c r="N70" s="18">
        <f t="shared" ref="N70:N71" si="103">IF(V70=1,0,R70+S70*2+T70*3+U70*4+W70+X70*2+Y70*3+Z70*4)</f>
        <v>0</v>
      </c>
      <c r="O70" s="23"/>
      <c r="P70" s="19">
        <f t="shared" ref="P70:P72" si="104">IF(V70=1,0,R70+S70*2+T70*3+U70*4)</f>
        <v>0</v>
      </c>
      <c r="Q70" s="19">
        <f t="shared" ref="Q70:Q72" si="105">IF(V70=1,0,W70+X70*2+Y70*3+Z70*4)</f>
        <v>0</v>
      </c>
      <c r="R70" s="19">
        <f t="shared" ref="R70:R72" si="106">IF(C70=0,0,1)</f>
        <v>0</v>
      </c>
      <c r="S70" s="19">
        <f t="shared" ref="S70:S72" si="107">IF(D70=0,0,1)</f>
        <v>0</v>
      </c>
      <c r="T70" s="19">
        <f t="shared" ref="T70:T72" si="108">IF(E70=0,0,1)</f>
        <v>0</v>
      </c>
      <c r="U70" s="19">
        <f t="shared" ref="U70:U72" si="109">IF(F70=0,0,1)</f>
        <v>0</v>
      </c>
      <c r="V70" s="19">
        <f t="shared" ref="V70:V72" si="110">IF(G70=0,0,1)</f>
        <v>0</v>
      </c>
      <c r="W70" s="19">
        <f t="shared" ref="W70:W72" si="111">IF(I70=0,0,1)</f>
        <v>0</v>
      </c>
      <c r="X70" s="19">
        <f t="shared" ref="X70:X72" si="112">IF(J70=0,0,1)</f>
        <v>0</v>
      </c>
      <c r="Y70" s="19">
        <f t="shared" ref="Y70:Y72" si="113">IF(K70=0,0,1)</f>
        <v>0</v>
      </c>
      <c r="Z70" s="19">
        <f t="shared" ref="Z70:Z72" si="114">IF(L70=0,0,1)</f>
        <v>0</v>
      </c>
    </row>
    <row r="71" spans="1:26" ht="34">
      <c r="A71" s="24">
        <v>10</v>
      </c>
      <c r="B71" s="59" t="s">
        <v>274</v>
      </c>
      <c r="C71" s="23"/>
      <c r="D71" s="23"/>
      <c r="E71" s="23"/>
      <c r="F71" s="23"/>
      <c r="G71" s="32"/>
      <c r="H71" s="15"/>
      <c r="I71" s="22"/>
      <c r="J71" s="23"/>
      <c r="K71" s="23"/>
      <c r="L71" s="23"/>
      <c r="M71" s="23"/>
      <c r="N71" s="18">
        <f t="shared" si="103"/>
        <v>0</v>
      </c>
      <c r="O71" s="23"/>
      <c r="P71" s="19">
        <f t="shared" si="104"/>
        <v>0</v>
      </c>
      <c r="Q71" s="19">
        <f t="shared" si="105"/>
        <v>0</v>
      </c>
      <c r="R71" s="19">
        <f t="shared" si="106"/>
        <v>0</v>
      </c>
      <c r="S71" s="19">
        <f t="shared" si="107"/>
        <v>0</v>
      </c>
      <c r="T71" s="19">
        <f t="shared" si="108"/>
        <v>0</v>
      </c>
      <c r="U71" s="19">
        <f t="shared" si="109"/>
        <v>0</v>
      </c>
      <c r="V71" s="19">
        <f t="shared" si="110"/>
        <v>0</v>
      </c>
      <c r="W71" s="19">
        <f t="shared" si="111"/>
        <v>0</v>
      </c>
      <c r="X71" s="19">
        <f t="shared" si="112"/>
        <v>0</v>
      </c>
      <c r="Y71" s="19">
        <f t="shared" si="113"/>
        <v>0</v>
      </c>
      <c r="Z71" s="19">
        <f t="shared" si="114"/>
        <v>0</v>
      </c>
    </row>
    <row r="72" spans="1:26" ht="35" thickBot="1">
      <c r="A72" s="24">
        <v>11</v>
      </c>
      <c r="B72" s="59" t="s">
        <v>285</v>
      </c>
      <c r="C72" s="23"/>
      <c r="D72" s="23"/>
      <c r="E72" s="23"/>
      <c r="F72" s="23"/>
      <c r="G72" s="32"/>
      <c r="H72" s="15"/>
      <c r="I72" s="22"/>
      <c r="J72" s="23"/>
      <c r="K72" s="23"/>
      <c r="L72" s="23"/>
      <c r="M72" s="23"/>
      <c r="N72" s="18"/>
      <c r="O72" s="23"/>
      <c r="P72" s="19">
        <f t="shared" si="104"/>
        <v>0</v>
      </c>
      <c r="Q72" s="19">
        <f t="shared" si="105"/>
        <v>0</v>
      </c>
      <c r="R72" s="19">
        <f t="shared" si="106"/>
        <v>0</v>
      </c>
      <c r="S72" s="19">
        <f t="shared" si="107"/>
        <v>0</v>
      </c>
      <c r="T72" s="19">
        <f t="shared" si="108"/>
        <v>0</v>
      </c>
      <c r="U72" s="19">
        <f t="shared" si="109"/>
        <v>0</v>
      </c>
      <c r="V72" s="19">
        <f t="shared" si="110"/>
        <v>0</v>
      </c>
      <c r="W72" s="19">
        <f t="shared" si="111"/>
        <v>0</v>
      </c>
      <c r="X72" s="19">
        <f t="shared" si="112"/>
        <v>0</v>
      </c>
      <c r="Y72" s="19">
        <f t="shared" si="113"/>
        <v>0</v>
      </c>
      <c r="Z72" s="19">
        <f t="shared" si="114"/>
        <v>0</v>
      </c>
    </row>
    <row r="73" spans="1:26" s="19" customFormat="1" ht="17" thickBot="1">
      <c r="C73" s="12"/>
      <c r="D73" s="12"/>
      <c r="E73" s="12"/>
      <c r="F73" s="12"/>
      <c r="G73" s="12"/>
      <c r="I73" s="103" t="s">
        <v>45</v>
      </c>
      <c r="J73" s="103"/>
      <c r="K73" s="103"/>
      <c r="L73" s="103"/>
      <c r="M73" s="104"/>
      <c r="N73" s="31">
        <f>SUM(N65:N72)</f>
        <v>0</v>
      </c>
      <c r="P73" s="19">
        <f>SUM(P65:P72)</f>
        <v>0</v>
      </c>
      <c r="Q73" s="19">
        <f>SUM(Q65:Q72)</f>
        <v>0</v>
      </c>
    </row>
    <row r="74" spans="1:26" s="19" customFormat="1" ht="17" thickBot="1">
      <c r="C74" s="12"/>
      <c r="D74" s="12"/>
      <c r="E74" s="12"/>
      <c r="F74" s="12"/>
      <c r="G74" s="12"/>
    </row>
    <row r="75" spans="1:26" s="19" customFormat="1" ht="17" thickBot="1">
      <c r="C75" s="12"/>
      <c r="D75" s="12"/>
      <c r="E75" s="12"/>
      <c r="F75" s="12"/>
      <c r="G75" s="12"/>
      <c r="I75" s="109" t="s">
        <v>40</v>
      </c>
      <c r="J75" s="64"/>
      <c r="K75" s="64"/>
      <c r="L75" s="64"/>
      <c r="M75" s="64"/>
      <c r="N75" s="33">
        <f>N73+N60+N45</f>
        <v>0</v>
      </c>
    </row>
  </sheetData>
  <mergeCells count="12">
    <mergeCell ref="I45:M45"/>
    <mergeCell ref="I60:M60"/>
    <mergeCell ref="A6:B7"/>
    <mergeCell ref="I73:M73"/>
    <mergeCell ref="O6:O7"/>
    <mergeCell ref="C5:G5"/>
    <mergeCell ref="I5:M5"/>
    <mergeCell ref="A5:B5"/>
    <mergeCell ref="C3:G3"/>
    <mergeCell ref="H4:M4"/>
    <mergeCell ref="C4:G4"/>
    <mergeCell ref="H3:M3"/>
  </mergeCells>
  <phoneticPr fontId="17" type="noConversion"/>
  <pageMargins left="0.7" right="0.7" top="0.75" bottom="0.75" header="0.3" footer="0.3"/>
  <pageSetup paperSize="9" scale="56" fitToHeight="2" orientation="portrait" horizontalDpi="4294967292" verticalDpi="4294967292"/>
  <rowBreaks count="1" manualBreakCount="1">
    <brk id="45" max="16383" man="1"/>
  </rowBreaks>
  <colBreaks count="1" manualBreakCount="1">
    <brk id="14" max="1048575" man="1"/>
  </colBreaks>
  <drawing r:id="rId1"/>
  <legacyDrawing r:id="rId2"/>
  <extLst>
    <ext xmlns:mx="http://schemas.microsoft.com/office/mac/excel/2008/main" uri="{64002731-A6B0-56B0-2670-7721B7C09600}">
      <mx:PLV Mode="0" OnePage="0" WScale="35"/>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5"/>
  <sheetViews>
    <sheetView tabSelected="1" zoomScale="85" workbookViewId="0">
      <selection activeCell="A13" sqref="A13:A15"/>
    </sheetView>
  </sheetViews>
  <sheetFormatPr baseColWidth="10" defaultColWidth="11.5" defaultRowHeight="15"/>
  <cols>
    <col min="1" max="1" width="44.83203125" style="7" bestFit="1" customWidth="1"/>
    <col min="2" max="16384" width="11.5" style="7"/>
  </cols>
  <sheetData>
    <row r="2" spans="1:7" ht="16">
      <c r="A2" s="5"/>
      <c r="B2" s="6" t="s">
        <v>175</v>
      </c>
      <c r="C2" s="10">
        <f>'Self Assessment Score Sheet'!H3</f>
        <v>0</v>
      </c>
      <c r="E2" s="8" t="s">
        <v>192</v>
      </c>
      <c r="F2" s="8" t="s">
        <v>193</v>
      </c>
      <c r="G2" s="8" t="s">
        <v>194</v>
      </c>
    </row>
    <row r="3" spans="1:7" ht="16">
      <c r="A3" s="9" t="s">
        <v>178</v>
      </c>
      <c r="B3" s="11">
        <f>36*8</f>
        <v>288</v>
      </c>
      <c r="C3" s="11">
        <f>'Self Assessment Score Sheet'!N45</f>
        <v>0</v>
      </c>
      <c r="E3">
        <f>B3/2</f>
        <v>144</v>
      </c>
      <c r="F3">
        <f>'Self Assessment Score Sheet'!P45</f>
        <v>0</v>
      </c>
      <c r="G3">
        <f>'Self Assessment Score Sheet'!Q45</f>
        <v>0</v>
      </c>
    </row>
    <row r="4" spans="1:7" ht="16">
      <c r="A4" s="9" t="s">
        <v>179</v>
      </c>
      <c r="B4" s="11">
        <f>8*13</f>
        <v>104</v>
      </c>
      <c r="C4" s="11">
        <f>'Self Assessment Score Sheet'!N60</f>
        <v>0</v>
      </c>
      <c r="E4">
        <f>B4/2</f>
        <v>52</v>
      </c>
      <c r="F4">
        <f>'Self Assessment Score Sheet'!P60</f>
        <v>0</v>
      </c>
      <c r="G4">
        <f>'Self Assessment Score Sheet'!Q60</f>
        <v>0</v>
      </c>
    </row>
    <row r="5" spans="1:7" ht="16">
      <c r="A5" s="9" t="s">
        <v>180</v>
      </c>
      <c r="B5" s="11">
        <f>11*8</f>
        <v>88</v>
      </c>
      <c r="C5" s="11">
        <f>'Self Assessment Score Sheet'!N73</f>
        <v>0</v>
      </c>
      <c r="E5">
        <f>B5/2</f>
        <v>44</v>
      </c>
      <c r="F5">
        <f>'Self Assessment Score Sheet'!P73</f>
        <v>0</v>
      </c>
      <c r="G5">
        <f>'Self Assessment Score Sheet'!Q73</f>
        <v>0</v>
      </c>
    </row>
    <row r="7" spans="1:7" ht="16">
      <c r="A7" s="9" t="s">
        <v>181</v>
      </c>
      <c r="B7" s="6" t="s">
        <v>175</v>
      </c>
      <c r="C7" s="10">
        <f>'Self Assessment Score Sheet'!H3</f>
        <v>0</v>
      </c>
      <c r="D7" s="8"/>
      <c r="E7" s="8" t="s">
        <v>192</v>
      </c>
      <c r="F7" s="8" t="s">
        <v>193</v>
      </c>
      <c r="G7" s="8" t="s">
        <v>194</v>
      </c>
    </row>
    <row r="8" spans="1:7" ht="16">
      <c r="A8" s="9" t="s">
        <v>189</v>
      </c>
      <c r="B8">
        <f>6*8</f>
        <v>48</v>
      </c>
      <c r="C8">
        <f>'Self Assessment Score Sheet'!AB9</f>
        <v>0</v>
      </c>
      <c r="E8">
        <f>B8/2</f>
        <v>24</v>
      </c>
      <c r="F8">
        <f>'Self Assessment Score Sheet'!AC9</f>
        <v>0</v>
      </c>
      <c r="G8">
        <f>'Self Assessment Score Sheet'!AD9</f>
        <v>0</v>
      </c>
    </row>
    <row r="9" spans="1:7" ht="16">
      <c r="A9" s="9" t="s">
        <v>198</v>
      </c>
      <c r="B9">
        <f>26*8</f>
        <v>208</v>
      </c>
      <c r="C9">
        <f>'Self Assessment Score Sheet'!AB10</f>
        <v>0</v>
      </c>
      <c r="E9">
        <f t="shared" ref="E9:E10" si="0">B9/2</f>
        <v>104</v>
      </c>
      <c r="F9">
        <f>'Self Assessment Score Sheet'!AC10</f>
        <v>0</v>
      </c>
      <c r="G9">
        <f>'Self Assessment Score Sheet'!AD10</f>
        <v>0</v>
      </c>
    </row>
    <row r="10" spans="1:7" ht="16">
      <c r="A10" s="9" t="s">
        <v>182</v>
      </c>
      <c r="B10">
        <f>4*8</f>
        <v>32</v>
      </c>
      <c r="C10">
        <f>'Self Assessment Score Sheet'!AB11</f>
        <v>0</v>
      </c>
      <c r="E10">
        <f t="shared" si="0"/>
        <v>16</v>
      </c>
      <c r="F10">
        <f>'Self Assessment Score Sheet'!AC11</f>
        <v>0</v>
      </c>
      <c r="G10">
        <f>'Self Assessment Score Sheet'!AD11</f>
        <v>0</v>
      </c>
    </row>
    <row r="12" spans="1:7" ht="16">
      <c r="A12" s="9" t="s">
        <v>183</v>
      </c>
      <c r="B12" s="6" t="s">
        <v>175</v>
      </c>
      <c r="C12" s="10">
        <f>'Self Assessment Score Sheet'!H3</f>
        <v>0</v>
      </c>
      <c r="D12" s="8"/>
      <c r="E12" s="8" t="s">
        <v>192</v>
      </c>
      <c r="F12" s="8" t="s">
        <v>193</v>
      </c>
      <c r="G12" s="8" t="s">
        <v>194</v>
      </c>
    </row>
    <row r="13" spans="1:7" ht="16">
      <c r="A13" s="9" t="s">
        <v>184</v>
      </c>
      <c r="B13">
        <f>7*8</f>
        <v>56</v>
      </c>
      <c r="C13">
        <f>'Self Assessment Score Sheet'!AB47</f>
        <v>0</v>
      </c>
      <c r="E13">
        <f>B13/2</f>
        <v>28</v>
      </c>
      <c r="F13">
        <f>'Self Assessment Score Sheet'!AC47</f>
        <v>0</v>
      </c>
      <c r="G13">
        <f>'Self Assessment Score Sheet'!AD47</f>
        <v>0</v>
      </c>
    </row>
    <row r="14" spans="1:7" ht="16">
      <c r="A14" s="9" t="s">
        <v>186</v>
      </c>
      <c r="B14">
        <f>4*8</f>
        <v>32</v>
      </c>
      <c r="C14">
        <f>'Self Assessment Score Sheet'!AB48</f>
        <v>0</v>
      </c>
      <c r="E14">
        <f t="shared" ref="E14:E15" si="1">B14/2</f>
        <v>16</v>
      </c>
      <c r="F14">
        <f>'Self Assessment Score Sheet'!AC48</f>
        <v>0</v>
      </c>
      <c r="G14">
        <f>'Self Assessment Score Sheet'!AD48</f>
        <v>0</v>
      </c>
    </row>
    <row r="15" spans="1:7" ht="16">
      <c r="A15" s="9" t="s">
        <v>185</v>
      </c>
      <c r="B15">
        <f>2*8</f>
        <v>16</v>
      </c>
      <c r="C15">
        <f>'Self Assessment Score Sheet'!AB49</f>
        <v>0</v>
      </c>
      <c r="E15">
        <f t="shared" si="1"/>
        <v>8</v>
      </c>
      <c r="F15">
        <f>'Self Assessment Score Sheet'!AC49</f>
        <v>0</v>
      </c>
      <c r="G15">
        <f>'Self Assessment Score Sheet'!AD49</f>
        <v>0</v>
      </c>
    </row>
  </sheetData>
  <sheetProtection algorithmName="SHA-512" hashValue="5Tt9UAiwRh7Ga1Zq1/wyH7UD3UgD8J3jGGVdpUM6qFsKGdOsOlT+vox9g9Mp73zjTfce28yjekBQh1+Lux7IYQ==" saltValue="rT9QpGDEe0rw6ZOCBdEnYA==" spinCount="100000" sheet="1" objects="1" scenarios="1"/>
  <pageMargins left="0.75" right="0.75" top="1" bottom="1" header="0.5" footer="0.5"/>
  <pageSetup paperSize="9" orientation="portrait" horizontalDpi="4294967292" verticalDpi="4294967292"/>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B35A55734A4294892919637D5679" ma:contentTypeVersion="14" ma:contentTypeDescription="Create a new document." ma:contentTypeScope="" ma:versionID="e19e8d88d5a152b5684da2340830bf17">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c26e850049b47e90f31b9c97d3f49cdb"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8DF921-2858-4881-B4E8-B955E97C8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72275-53d7-481e-8914-54db29348cfd"/>
    <ds:schemaRef ds:uri="e439e28d-e2d6-4e78-bd3b-9d416c87ae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3CD8C-5183-455E-9BC4-64A15234F6CB}">
  <ds:schemaRefs>
    <ds:schemaRef ds:uri="e439e28d-e2d6-4e78-bd3b-9d416c87ae44"/>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f3072275-53d7-481e-8914-54db29348cfd"/>
  </ds:schemaRefs>
</ds:datastoreItem>
</file>

<file path=customXml/itemProps3.xml><?xml version="1.0" encoding="utf-8"?>
<ds:datastoreItem xmlns:ds="http://schemas.openxmlformats.org/officeDocument/2006/customXml" ds:itemID="{C99D9A2A-A002-4F26-A5BB-8264962A58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Introduction FM Standards</vt:lpstr>
      <vt:lpstr>Basic </vt:lpstr>
      <vt:lpstr>Advanced</vt:lpstr>
      <vt:lpstr>Professional</vt:lpstr>
      <vt:lpstr>Self Assessment Score Sheet</vt:lpstr>
      <vt:lpstr>Gap analysis graphs</vt:lpstr>
    </vt:vector>
  </TitlesOfParts>
  <Company>INSEAD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Rose van Steijn</cp:lastModifiedBy>
  <cp:lastPrinted>2013-11-05T13:44:30Z</cp:lastPrinted>
  <dcterms:created xsi:type="dcterms:W3CDTF">2013-05-26T17:53:11Z</dcterms:created>
  <dcterms:modified xsi:type="dcterms:W3CDTF">2023-03-22T09:45:27Z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0x01010097C0B35A55734A4294892919637D5679</vt:lpwstr>
  </property>
  <property fmtid="{D5CDD505-2E9C-101B-9397-08002B2CF9AE}" pid="3" name="MediaServiceImageTags">
    <vt:lpwstr/>
  </property>
</Properties>
</file>