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https://fleetforum1.sharepoint.com/sites/files/Shared Documents/General/Marketing/Communication material/DOCUMENTS/DOCS REBECCA/"/>
    </mc:Choice>
  </mc:AlternateContent>
  <xr:revisionPtr revIDLastSave="1" documentId="8_{A2DB77B2-4D97-C743-A030-4426D9D7804A}" xr6:coauthVersionLast="36" xr6:coauthVersionMax="36" xr10:uidLastSave="{09F268EE-6699-9A48-A8B6-FCB01D22E9BD}"/>
  <bookViews>
    <workbookView xWindow="0" yWindow="500" windowWidth="28800" windowHeight="15720" tabRatio="768" xr2:uid="{7754002F-DE52-4A08-9547-98B80B337850}"/>
  </bookViews>
  <sheets>
    <sheet name="Introduction" sheetId="12" r:id="rId1"/>
    <sheet name="Profile" sheetId="18" r:id="rId2"/>
    <sheet name="A Management &amp; Monitoring" sheetId="7" r:id="rId3"/>
    <sheet name="B Planning &amp; Procurement" sheetId="4" r:id="rId4"/>
    <sheet name="C Waste &amp; Maintenance" sheetId="6" r:id="rId5"/>
    <sheet name="D People Management" sheetId="10" r:id="rId6"/>
    <sheet name="Results" sheetId="13" r:id="rId7"/>
    <sheet name="Glossary" sheetId="19" r:id="rId8"/>
    <sheet name="DG ECHO MERR" sheetId="3" r:id="rId9"/>
    <sheet name="SliderData" sheetId="17" state="hidden" r:id="rId10"/>
    <sheet name="Lookup" sheetId="15" state="hidden" r:id="rId1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2" i="13" l="1"/>
  <c r="F75" i="13"/>
  <c r="B13" i="17" s="1"/>
  <c r="B15" i="17" s="1"/>
  <c r="D15" i="17" s="1"/>
  <c r="F74" i="13"/>
  <c r="B9" i="17" s="1"/>
  <c r="B11" i="17" s="1"/>
  <c r="D11" i="17" s="1"/>
  <c r="F73" i="13"/>
  <c r="B5" i="17" s="1"/>
  <c r="B7" i="17" s="1"/>
  <c r="D7" i="17" s="1"/>
  <c r="F72" i="13"/>
  <c r="B1" i="17" s="1"/>
  <c r="B3" i="17" s="1"/>
  <c r="D3" i="17" s="1"/>
  <c r="L15" i="17"/>
  <c r="L11" i="17"/>
  <c r="L7" i="17"/>
  <c r="L3" i="17"/>
  <c r="L16" i="17" l="1"/>
  <c r="L17" i="17" s="1"/>
  <c r="B19" i="17" l="1"/>
  <c r="C19" i="17" s="1"/>
</calcChain>
</file>

<file path=xl/sharedStrings.xml><?xml version="1.0" encoding="utf-8"?>
<sst xmlns="http://schemas.openxmlformats.org/spreadsheetml/2006/main" count="1106" uniqueCount="508">
  <si>
    <t>Organistan Profile</t>
  </si>
  <si>
    <t>Organisation Name:</t>
  </si>
  <si>
    <t>Assessment Type:</t>
  </si>
  <si>
    <t>HQ -Global</t>
  </si>
  <si>
    <t>Country</t>
  </si>
  <si>
    <t>Project</t>
  </si>
  <si>
    <t>Other</t>
  </si>
  <si>
    <t>Details: (Country / Project name)</t>
  </si>
  <si>
    <t>Self Assessment Completed by:</t>
  </si>
  <si>
    <t>Name:</t>
  </si>
  <si>
    <t>Position:</t>
  </si>
  <si>
    <t xml:space="preserve">Function:   </t>
  </si>
  <si>
    <t>Location:</t>
  </si>
  <si>
    <t>Email:</t>
  </si>
  <si>
    <t>Date of completion:</t>
  </si>
  <si>
    <t>Ref</t>
  </si>
  <si>
    <t>Self Assessment Question</t>
  </si>
  <si>
    <r>
      <t xml:space="preserve">  </t>
    </r>
    <r>
      <rPr>
        <b/>
        <sz val="18"/>
        <color rgb="FF353535"/>
        <rFont val="Avenir Roman"/>
      </rPr>
      <t>Read the Answer Options and select which one most closely describes your practices at the moment</t>
    </r>
  </si>
  <si>
    <t>ECHO MERR SECTION</t>
  </si>
  <si>
    <t>REQUIREMENT OR RECOMMENDATION</t>
  </si>
  <si>
    <t>MERR DESCRIPTION - FULL</t>
  </si>
  <si>
    <t>SELECT ANSWER OPTION 1-4</t>
  </si>
  <si>
    <t>Answer Option 4</t>
  </si>
  <si>
    <t>Answer Option 3</t>
  </si>
  <si>
    <t>Answer Option 2</t>
  </si>
  <si>
    <t>Answer Option 1</t>
  </si>
  <si>
    <t xml:space="preserve">Comments / Examples </t>
  </si>
  <si>
    <t>A1</t>
  </si>
  <si>
    <t>Which of these best describes the management of transport and fleet in your organisation currently?</t>
  </si>
  <si>
    <t>Fleet and transport management are recognised as an integral component of our organisational goals and programme delivery.  They are addressed under the framework of a comprehensive set of policies, guidelines and accompanying tools / systems, setting the standard for good practice across the organisation. The standard fleet management practices are integrated into project planning, design and implementation and adequately resourced. We regularly benchmark and exchange learning with other practitioners outside our organisation to improve our fleet performance.</t>
  </si>
  <si>
    <t>We have standardised policies and processes in place for fleet management but we also recognise this is an area requiring improvement.  Our practices are quite varied by location and we are not always adequately resourced.  The recognition of fleet and transport management as a critical strategic enabler for programme delivery is not yet in place.  We are currently implementing improvements in this area and recognise it as a priority in the coming years.</t>
  </si>
  <si>
    <t>There are some policies and processes in place but do not yet see this as a priority area to invest / improve.  Practices tend to vary significantly from location to location and it is not overseen centraly unless there is a significant risk / incident.</t>
  </si>
  <si>
    <t>Transport and fleet management is determined on a case by case basis at field level.  We don't have organisational standards or best practices in place.</t>
  </si>
  <si>
    <t>Sustainable supply chains</t>
  </si>
  <si>
    <t>Requirements</t>
  </si>
  <si>
    <t>For organisations or projects including fleet of vehicles, measure the movements, costs and maintenance of vehicles and means of transport to gather data about their use. Include maintenance of the vehicles in the project plan. Ensure the most sustainable and environmentally friendly performance of vehicles for the given context.</t>
  </si>
  <si>
    <t>A2</t>
  </si>
  <si>
    <t>Do you record ALL the movements, costs and maintenance of vehicles and the other means of transport for your project activities?</t>
  </si>
  <si>
    <t xml:space="preserve">Yes - fully as described
</t>
  </si>
  <si>
    <t xml:space="preserve">Yes - partially as described
</t>
  </si>
  <si>
    <t xml:space="preserve">Under development - we do this partially in some locations but not fully and not organisation wide
</t>
  </si>
  <si>
    <t>We don't do this yet</t>
  </si>
  <si>
    <t>A3</t>
  </si>
  <si>
    <t>What best describes how you use the data you collect on your transport usage (including owned and rented vehicles) in your projects?</t>
  </si>
  <si>
    <t>We have a strong, comprehensive system in place to collect and analyse data across all our transport usage.  Our fleet data infrastructure fully meets our needs.  We use this data to drive decision making locally, regionally and organisation wide to improve fleet performance, including environmental performance.</t>
  </si>
  <si>
    <t>We have systems / processes in place for this but not capturing everything we need at the moment.  We analyse data to help decision making, but mostly in a manual way and not as regularly as we would like.  We are currently / soon implementing improvements to our fleet data management and monitoring.</t>
  </si>
  <si>
    <t>We collect and analyse data on our fleet, but only on our owned fleet not over other transport types (rented / pooled).  We don’t have a single system in place to do this.  We mostly use this to monitor costs and for safety / security purposes.</t>
  </si>
  <si>
    <t>We don't collect data regularly across our fleet.</t>
  </si>
  <si>
    <t>A4</t>
  </si>
  <si>
    <t>How is environmental sustainability addressed in your Fleet Management Policy / Manual / Reference documents?</t>
  </si>
  <si>
    <t xml:space="preserve">Our fleet reference documents are standardised and cover the topics of fleet and transport environmental footprint in detail. The documents follow the principles of 'Avoid, Shift, Improve' and this translates it into real objectives and practices, risk identification and mitigations.  We ensure senior management with fleet oversight, as well as all those with fleet responsibilities, are well briefed / trained on this in order to fulfil our organisational goals.
</t>
  </si>
  <si>
    <t>Our fleet reference documents have recently been updated to include environmental sustainability.  We are in the process of rolling these out to all locations with training and support to fleet practitioners and senior managers.</t>
  </si>
  <si>
    <t xml:space="preserve">Environmental sustainability is included in environmental policies / reference documents but not in our fleet reference documents yet.  We don't currently have guidance on how to translate this into real objectives and practices, to identify and mitigate risks.
</t>
  </si>
  <si>
    <t>We don't yet have any reference to fleet environmental sustainability in our organisational policies.</t>
  </si>
  <si>
    <t>A5</t>
  </si>
  <si>
    <t>Do you have fleet related environmental impact reduction / emissions reduction targets ?</t>
  </si>
  <si>
    <t>Yes, we have clear organisational targets which are connected to operational target setting and monitoring.  They include specific targets for transport and fleet.</t>
  </si>
  <si>
    <t xml:space="preserve">Yes, we have clear organisational targets set at the global level, with specific targets for transport and fleet.  They are not specifically connected yet to location / contextual target setting.
</t>
  </si>
  <si>
    <t xml:space="preserve">Yes, we have clear organisational targets for environmental impact reduction / emissions reduction but with no specific targets for transport and fleet yet.
</t>
  </si>
  <si>
    <t>We don't have organisational targets yet.</t>
  </si>
  <si>
    <t>A6</t>
  </si>
  <si>
    <t>Do you have a fleet related emissions/environmental impact baseline?</t>
  </si>
  <si>
    <t xml:space="preserve">Yes we have baselines across our operations which have been aggregated to form an organisation-wide baseline.  
</t>
  </si>
  <si>
    <t xml:space="preserve">We have a baseline which has been formed from sample data from certain locations.  We plan to re-baseline within the next 2 years to improve the accuracy.
</t>
  </si>
  <si>
    <t xml:space="preserve">We have an estimated baseline based on benchmark / incomplete data.
</t>
  </si>
  <si>
    <t>No / Not yet</t>
  </si>
  <si>
    <t>A7</t>
  </si>
  <si>
    <t>How do you monitor plans against realities in terms of transport usage and adjust during the project?</t>
  </si>
  <si>
    <t>We have this firmly embedded in our project management and fleet management practices organisation-wide.  All of our teams (including project and logistics) understand the importance of monitoring and adjusting transport usage to ensure we minimise our environmental impact and optimise cost and utilisation of our assets.</t>
  </si>
  <si>
    <t xml:space="preserve">This is in our guidance documentation for project management and fleet management and we are in the process of rolling this out.  </t>
  </si>
  <si>
    <t>We have mixed examples of this across different projects and locations at the moment.  It tends to be down to the competency of individuals and driven by the level of coordination between project and logistics.  We have pockets of good practice in place but it is not yet mainstreamed and not a mandatory requirement.</t>
  </si>
  <si>
    <t>A8</t>
  </si>
  <si>
    <t>Do you record and monitor the total transport usage for your project, including the use of apportioned / shared assets, rented transport, pooled transport?</t>
  </si>
  <si>
    <t xml:space="preserve">Under development
</t>
  </si>
  <si>
    <t>A9</t>
  </si>
  <si>
    <t>Do you monitor and analyse the movements, costs and maintenance of vehicles for your project activities on at least a monthly basis?</t>
  </si>
  <si>
    <t>A10</t>
  </si>
  <si>
    <t>Do you have full visibility of your fleet assets, including owned and rented?</t>
  </si>
  <si>
    <t>Yes, we have full, 'live' (real-time) visibility of our transport assets, including owned, rented and shared / pooled assets.  We can easily and with confidence state how many assets are under our care and what is in use day by day.</t>
  </si>
  <si>
    <t xml:space="preserve">We have this visibility on a reported basis, not real-time.  We receive these reports through on a monthly basis and this includes all owned, rented and shared / pooled assets.
</t>
  </si>
  <si>
    <t xml:space="preserve">We have visibility from reports but this is usually mainly for owned assets.  We are improving on this but do not have full visibility / accuracy in this data at the moment.
</t>
  </si>
  <si>
    <t>A11</t>
  </si>
  <si>
    <t xml:space="preserve">Do you have a breakdown of the demographics of your fleet assets by EURO rating, including owned and rented assets? </t>
  </si>
  <si>
    <t>Yes, we have full visibility of the EURO category of all rented, owned and shared / pooled transport assets.</t>
  </si>
  <si>
    <t xml:space="preserve">We have this visibility for our owned fleet but not for rented / shared / pooled transport assets.
</t>
  </si>
  <si>
    <t xml:space="preserve">We have some visibility but it varies by location / project.  
</t>
  </si>
  <si>
    <t>No, we don't currently track that</t>
  </si>
  <si>
    <t>A12</t>
  </si>
  <si>
    <t>Do you have full visibility of the fuel type by transport asset across your fleet, including all of your owned, rented and shared / pooled transport assets?</t>
  </si>
  <si>
    <t>Yes, we have full visibility of the fuel type of all rented, owned and shared / pooled transport assets.</t>
  </si>
  <si>
    <t>A13</t>
  </si>
  <si>
    <t>Do you have full visibility of the mileage and fuel consumption and of your transport assets (including owned, rented, shared / pooled) and are these monitored regularly?</t>
  </si>
  <si>
    <t>Yes, we have full, 'live' (real-time) information on our transport assets, including owned, rented and shared / pooled assets.  This includes their mileage and fuel consumption.</t>
  </si>
  <si>
    <t>A14</t>
  </si>
  <si>
    <t>Do you report, monitor and act on the utilisation rates of your transport assets, including owned and (long term) rented assets?</t>
  </si>
  <si>
    <t>A15</t>
  </si>
  <si>
    <t>Do you report, monitor and act on the passenger occupancy rates of your transport assets, including owned and rented assets?</t>
  </si>
  <si>
    <t>Recommendations</t>
  </si>
  <si>
    <t xml:space="preserve"> Explore pooling opportunities and consider joint procurement of goods and services in a team-effort with peer organisations on local, regional and global level, where applicable.</t>
  </si>
  <si>
    <t>A16</t>
  </si>
  <si>
    <t>How are you exploring ways to reduce motorised transport demand in your operations at the moment?</t>
  </si>
  <si>
    <t>We have set this as a target for all locations over the next 2-3 years and have a specific programme of work in place to support reducing demand in innovative ways.  We are committed to this and are sharing learning with other organisations.</t>
  </si>
  <si>
    <t xml:space="preserve">We have several (e.g. pilot) initiatives underway to explore different ways to reduce demand. </t>
  </si>
  <si>
    <t>We are in discussions to do this soon; we are exploring where we can experiment with different models and pilot new ideas.</t>
  </si>
  <si>
    <t>No, we don't do this</t>
  </si>
  <si>
    <t>A17</t>
  </si>
  <si>
    <t>Are you currently pooling resources with other peer organisations, on a local, regional and / or global level?</t>
  </si>
  <si>
    <t>Yes we have several examples of this in the area of fleet management and plan to increase and expand this in the coming 2 years.</t>
  </si>
  <si>
    <t>We are just starting to do this in the area of fleet management.</t>
  </si>
  <si>
    <t>We do this informally, usually on a case by case basis.  We are interested to expand, and formalise, this in the future.</t>
  </si>
  <si>
    <t>This is not in our plans and / or we do not wish to do this.</t>
  </si>
  <si>
    <t>A18</t>
  </si>
  <si>
    <t>How effective do you think your current policies and guidelines are in driving the reduction of fleet related emissions?</t>
  </si>
  <si>
    <t>Very effective.  Relevant to our organisation and operating contexts and support best practices.</t>
  </si>
  <si>
    <t xml:space="preserve">Good
</t>
  </si>
  <si>
    <t xml:space="preserve">Somewhat effective but could be improved
</t>
  </si>
  <si>
    <t>Not very effective</t>
  </si>
  <si>
    <t>Long term version and Humanitarian Development Peace nexus</t>
  </si>
  <si>
    <t>Requirement</t>
  </si>
  <si>
    <t>Mainstream awareness on reduction of environmental impacts and climate change adaptation across the regular activities that support project implementation activities. Where possible, this should be a mutual learning process – an exchange with affected populations to understand how they understand environment, climate change and the link to livelihoods and environmental threats.</t>
  </si>
  <si>
    <t>A19</t>
  </si>
  <si>
    <t>How do you include staff commuting 'home-office-home' (scope 3 emissions) in your transport emissions reduction plans ?</t>
  </si>
  <si>
    <t xml:space="preserve">Scope 3 emissions are fully integrated into our environmental action plans.  We have a clear baseline, targets, as well as responsibilities and incentive models.  We monitor this regularly across the organisation.  </t>
  </si>
  <si>
    <t xml:space="preserve">Scope 3 emissions are being formally integrated this year into our environmental action plans.  This is in the process of being rolled out and will include baseline, targets and monitoring.
</t>
  </si>
  <si>
    <t>We do this informally, in some parts of the organisation, but not in a standardised way.  We are interested to expand, and formalise, this in the future.</t>
  </si>
  <si>
    <t>Staff commuting is not within our scope of responsibility/ not identified as a priority of environmental footprint reduction for now.</t>
  </si>
  <si>
    <t xml:space="preserve"> For organisations or projects including fleet of vehicles, measure the movements, costs and maintenance of vehicles and means of transport to gather data about their use. Include maintenance of the vehicles in the project plan. Ensure the most sustainable and environmentally friendly performance of vehicles for the given context.</t>
  </si>
  <si>
    <t>A20</t>
  </si>
  <si>
    <t>How are you currently exploring the use of alternative transport modes and soft mobility?</t>
  </si>
  <si>
    <t>We have made the culture shift on alternative transport and soft mobility.  Our default is to promote public / semi-public / larger passenger vehicles and the only exceptions to this are where the safety +/- security risk analysis demands otherwise.</t>
  </si>
  <si>
    <t>We have several examples of this in different locations, and are looking to those examples to encourage wider adoption and best practice.</t>
  </si>
  <si>
    <t>-</t>
  </si>
  <si>
    <t>B1</t>
  </si>
  <si>
    <t>How do you currently monitor air / sea / land shipment volumes?</t>
  </si>
  <si>
    <t xml:space="preserve">Volumes are tracked by managers and feed into procurement decision making, as well as aggregating into management KPIs / reporting frameworks.  
</t>
  </si>
  <si>
    <t xml:space="preserve">Volumes are tracked retrospectively, but are not aggregated into KPIs / reporting and not yet used for decision making.
</t>
  </si>
  <si>
    <t xml:space="preserve">Volumes are monitored in some locations but it is not a standard practice.  They tend to be monitored retrospectively not to make procurement decisions.
</t>
  </si>
  <si>
    <t>We don't track this as yet</t>
  </si>
  <si>
    <t>Plan procurement to reduce air shipments of goods and items, which are responsible for higher emissions than sea shipments and land transport.</t>
  </si>
  <si>
    <t>B2</t>
  </si>
  <si>
    <t>What % (by value) of the items you purchase from overseas at the moment are delivered by air shipment?</t>
  </si>
  <si>
    <t xml:space="preserve">Less than 10%
</t>
  </si>
  <si>
    <t xml:space="preserve">11 - 20%
</t>
  </si>
  <si>
    <t xml:space="preserve">21 - 50%
</t>
  </si>
  <si>
    <t>&gt;50%</t>
  </si>
  <si>
    <t>B3</t>
  </si>
  <si>
    <t>How do you minimise air shipments in your operations?</t>
  </si>
  <si>
    <t>We have clear targets in place to reduce the volume of air shipments within our supply chain.  Procurement plans are developed systematically for new proposals and projects with the clear aim of minimising air shipment requirements.  These are then monitored during implementation.</t>
  </si>
  <si>
    <t xml:space="preserve">We have clear targets in place to reduce the volume of air shipments within our supply chain.  Teams are encouraged to plan ahead and try to avoid procurement involving air shipments.  They can determine themselves how best to do this.
</t>
  </si>
  <si>
    <t xml:space="preserve">We don't have clear or consolidated targets for this at the moment; we trust our teams to make the best procurement decisions to meet the needs of their projects.
</t>
  </si>
  <si>
    <t>This isn't a priority for us at the moment</t>
  </si>
  <si>
    <t>B4</t>
  </si>
  <si>
    <t>How do you avoid 'empty returns' of both your self-managed and sub-contracted goods transport by road?</t>
  </si>
  <si>
    <t xml:space="preserve">A 'no empty returns' policy is in place for all our road transport (including subcontracted / rented). This is included as a requirement in the agreements with service providers.  This practice is standardised and systematic across the organisation.
</t>
  </si>
  <si>
    <t xml:space="preserve">We have a 'no empty returns' principle for our road transport but it is not yet mandatory, only encouraged.  It is a clause in the agreements with service providers that they should try wherever possible to not send empty returns.  This practice is encouraged across the organisation.
</t>
  </si>
  <si>
    <t xml:space="preserve">We don't have this kind of policy in place yet, however optimisation is being done on by some of our logistics teams on an ad hoc basis. We don't yet track this. 
</t>
  </si>
  <si>
    <t>We don't have this kind of policy yet.  Our teams aren't yet optimising transport to avoid empty returns.</t>
  </si>
  <si>
    <t>Ensure right-size procurement. Accurately calculate and plan the number of items needed, size and frequency of procurement and distribution in order to prevent unnecessary waste and environmental impacts from overproduction and over-procurement.</t>
  </si>
  <si>
    <t>B5</t>
  </si>
  <si>
    <t>How do you right-size your transport needs?</t>
  </si>
  <si>
    <t xml:space="preserve">We have this firmly embedded in our project cycle management and our annual planning cycles.  All of our teams (including logistics, programme and finance) understand the importance of right-sizing transport needs and working together to do this.  We pool our transport needs internally and have started to look at pooling some transport needs with other organisations.
</t>
  </si>
  <si>
    <t xml:space="preserve">This is in our guidance documentation on project and annual planning.  We are in the process of rolling this out with support / training.  We are now internally pooling vehicle assets to enable better right-sizing and reduce redundancy / under-utilisation.
</t>
  </si>
  <si>
    <t xml:space="preserve">We have mixed examples of right-sizing across different locations / projects at the moment.  It tends to be down to the competency of individuals to do this, and driven by the level of coordination and planning between project, logistics and finance teams.  We have pockets of good practice but it is not yet mainstreamed and not a mandatory requirement.  
</t>
  </si>
  <si>
    <t>We don’t practice transport right-sizing well yet.  Sizing is sometimes budget driven rather than needs based, and we can often end up with over / under estimated transport needs for projects.</t>
  </si>
  <si>
    <t>B6</t>
  </si>
  <si>
    <t>Do you have a policy in place to 'freeze' the total number of vehicle assets for the coming years, even if activity volumes increase?</t>
  </si>
  <si>
    <t>We have an asset freeze policy in place to downsize our fleet and encourage pooling.  The implementation of the policy allows for contextual variation and needs are still being met.  We are already seeing the benefits of the asset freeze policy.</t>
  </si>
  <si>
    <t>We have considered a policy but haven't yet implemented it.  We plan to do so in the next 12 months.</t>
  </si>
  <si>
    <t>We have implemented asset freezes but only in a few locations where the fleet were over-sized.  We don't see it as a priority across the organisation.</t>
  </si>
  <si>
    <t>B7</t>
  </si>
  <si>
    <t>How do you 'right profile' your vehicles?</t>
  </si>
  <si>
    <t xml:space="preserve">Vehicle right profiling methods are now standard practice across our organisation.  We have tools and methods to implement fleet right profiling. The use of these tools is compulsory for all projects. Our policy states our clear intention to adopt smaller, lighter, more efficient vehicles which can meet the project needs in the operating context.  4WD vehicle purchase is tightly controlled and must be approved technically by Fleet / Global Supply Chain beforehand.
</t>
  </si>
  <si>
    <t xml:space="preserve">We now have a clear policy to promote the use of smaller, lighter, more efficient vehicles which can meet the project needs in the operating context; tools / guidance are being disseminated on this in the next 1-2 years and supporting gradual implementation.  This is not yet mandatory but strongly encouraged.
</t>
  </si>
  <si>
    <t xml:space="preserve">We are starting to promote vehicle right-profiling.  It is up to each location how and when they implement this at the moment, but we plan to look at this again next year.
</t>
  </si>
  <si>
    <t>B8</t>
  </si>
  <si>
    <t>What % of your light vehicle km per year are driven by 4WD vehicles?</t>
  </si>
  <si>
    <t>&lt;60%</t>
  </si>
  <si>
    <t>60-75%</t>
  </si>
  <si>
    <t>75-90%</t>
  </si>
  <si>
    <t>&gt;90%</t>
  </si>
  <si>
    <t>B9</t>
  </si>
  <si>
    <t>Do you have policies and targets in place for the replenishment of your vehicle assets, to achieve a better environmentally performing fleet (including age, EURO rating, right-profiling)?</t>
  </si>
  <si>
    <t>We have clear policies and plans.  Our plans set out clearly how to make replacement decisions, and replacement is monitored transactionally with technical approval from Fleet / Global Supply Chain.</t>
  </si>
  <si>
    <t xml:space="preserve">We have clear policies and plans at an organisational level and countries are supported to start to set targets and plans.  Vehicle replacement decisions are not technically reviewed by Fleet / Global Supply Chain.  </t>
  </si>
  <si>
    <t>There is a global 'vision' / ambition, and countries are encouraged to set targets but it is not yet mandatory.</t>
  </si>
  <si>
    <t>Not yet in place</t>
  </si>
  <si>
    <t>B10</t>
  </si>
  <si>
    <t>How are environmental requirements taken into consideration when defining the technical specifications of each of your fleet related procurements (goods and services)?</t>
  </si>
  <si>
    <t xml:space="preserve">All fleet related procurement (vehicles, spare parts, services, rental) includes specific requirements on environmental sustainability.  This is a mandatory requirement across all our operations.
</t>
  </si>
  <si>
    <t xml:space="preserve">Large volume fleet related procurement (above tendering threshold) includes specific requirements on environmental sustainability.  This is a mandatory requirement across all our operations.  Below tender threshold this is optional.
</t>
  </si>
  <si>
    <t xml:space="preserve">This is encouraged but it is not mandatory.  We have some examples of good practices in this topic.
</t>
  </si>
  <si>
    <t>We don't include this currently</t>
  </si>
  <si>
    <t>Include environmental requirements in suppliers’/vendors’/contractors Expressions of Interest (EOIs), Statements of Work (SOWs), tender documents, and contracts. Create and apply selection criteria that matches the environmental requirements.</t>
  </si>
  <si>
    <t>B11</t>
  </si>
  <si>
    <r>
      <t xml:space="preserve">How would you describe your current engagement with fleet related suppliers / service providers about their environmental performance and those of their products/services?
</t>
    </r>
    <r>
      <rPr>
        <b/>
        <sz val="11"/>
        <rFont val="Avenir Roman"/>
      </rPr>
      <t xml:space="preserve">
</t>
    </r>
  </si>
  <si>
    <t xml:space="preserve">Suppliers/ services providers are considered as partners to our projects. We hold briefings to explain our environmental objectives, technical specifications and selection criteria. At contract award, their contract and performance monitoring includes sustainability and environmental management.  We support them to improve their environmental practices over time and have an open dialogue with them.  We perform face to face site visits to verify environmental practices.
</t>
  </si>
  <si>
    <t>We engage with high volume / high risk suppliers on this topic and assess their environmental practices.  We monitor their performance as part of our end of contract monitoring.</t>
  </si>
  <si>
    <t xml:space="preserve">We do this occasionally, but it's on an ad hoc basis, where it is determined necessary.
</t>
  </si>
  <si>
    <t>We don't engage with suppliers on this topic yet.</t>
  </si>
  <si>
    <t>B12</t>
  </si>
  <si>
    <t>How is environmental sustainability weighted for fleet related competitive bidding processes?</t>
  </si>
  <si>
    <t xml:space="preserve">Environmental performance is consistently included in competitive procurement processes, and weighted to at least 10% of the whole score. This practice is standardized to all fleet related procurement process / service contracting. </t>
  </si>
  <si>
    <t xml:space="preserve">Environmental performance is consistently included in competitive procurement processes, but there is no minimum % weighting mandated. This practice is standardized to all fleet related procurement process / service contracting. </t>
  </si>
  <si>
    <t xml:space="preserve"> Include environmental requirements in suppliers’/vendors’/contractors Expressions of Interest (EOIs), Statements of Work (SOWs), tender documents, and contracts. Create and apply selection criteria that matches the environmental requirements.</t>
  </si>
  <si>
    <t>C1</t>
  </si>
  <si>
    <t>How do you ensure that you favour products with greater durability and high recycled content for your vehicle usage and transport needs?</t>
  </si>
  <si>
    <t xml:space="preserve">We have a clear policy on this, with monitoring and controls.  Our team(s) understand the importance of this.
</t>
  </si>
  <si>
    <t xml:space="preserve">We do this in some locations / projects but we don't have a specific policy, monitoring or controls in place yet.
</t>
  </si>
  <si>
    <t xml:space="preserve">We don't do this yet but are developing plans which will be implemented within the next 12 months.
</t>
  </si>
  <si>
    <t>We don't do this yet.</t>
  </si>
  <si>
    <t xml:space="preserve"> Avoid procuring single-use disposable items where applicable, and favour products with greater durability and high recycled content.</t>
  </si>
  <si>
    <t>C2</t>
  </si>
  <si>
    <t>How does you currently address fleet related waste management?</t>
  </si>
  <si>
    <t xml:space="preserve">There are clear policies and guidelines in place at an organisational level, that are disseminated with training for all teams.  We follow the principles of 'Reduce, Reuse, Recycle'.  The fleet generated waste is clearly identified in each project, reduced, correctly stored, and well managed.
</t>
  </si>
  <si>
    <t xml:space="preserve">We have a general policy on waste management and its environmental impact, but it could be improved / expanded with more support on implementation of the reduction and management of fleet related waste.
</t>
  </si>
  <si>
    <t xml:space="preserve">We do this well in some locations / projects, but there is room for improvement.  We don't yet have an organisation-wide policy in place.
</t>
  </si>
  <si>
    <t>We don't have specific activities on waste management yet.</t>
  </si>
  <si>
    <t>Sustainable mgmt of solid waste and chemicals</t>
  </si>
  <si>
    <t xml:space="preserve"> Plan supply chain and procurement taking into account waste management options for the waste produced and the related costs, as well as roles and responsibilities for the key stakeholders</t>
  </si>
  <si>
    <t>C3</t>
  </si>
  <si>
    <t>How is fleet related waste management taken into account during the project design and planning?</t>
  </si>
  <si>
    <t xml:space="preserve">We have this firmly embedded in our project cycle management.  All our teams understand the importance of fleet related waste management, including reduction, storage and correct management.
</t>
  </si>
  <si>
    <t xml:space="preserve">This is in our guidance documents for all projects and we are in the process of rolling it out with support materials to help teams identify, reduce, store and correctly manage fleet related waste.
</t>
  </si>
  <si>
    <t xml:space="preserve">Some projects do this on an ad hoc basis, depending on the location or the nature of the project.
</t>
  </si>
  <si>
    <t>C4</t>
  </si>
  <si>
    <t>What best describes your own / your 3rd party garage / your rental company's current practices in the tracking and storage of fleet related hazardous items? [including: engine oil, oil filters, batteries, fluids, lubricants, gases, tyres]</t>
  </si>
  <si>
    <t xml:space="preserve">All of these are tracked and stored for our own garages and across our service providers.  This is clearly monitored and controlled in our internal / external controls and processes.
</t>
  </si>
  <si>
    <t xml:space="preserve">We do this internally but we don't yet monitor this or require it for our third party providers.
</t>
  </si>
  <si>
    <t xml:space="preserve">We do this in some locations / projects but it is not yet standard practice; we have plans to improve this in the next 12 months.
</t>
  </si>
  <si>
    <t xml:space="preserve"> Separate all hazardous waste (including asbestos) which can harm people and the environment. Store hazardous waste securely until it is safely disposed.</t>
  </si>
  <si>
    <t>C5</t>
  </si>
  <si>
    <t xml:space="preserve">What best describes how you plan and budget for vehicle maintenance in projects at the moment?  </t>
  </si>
  <si>
    <t xml:space="preserve">We have this firmly embedded in our project cycle management.  All projects must include the total costs of their transport requirements, whether this is owned / rented / pooled transport and must include contributions for maintenance.  We don't have instances where transport requirements are under-funded in project planning.
</t>
  </si>
  <si>
    <t xml:space="preserve">We do this for larger projects where they have multiple vehicles and ensure costs are well covered.  We include preventative maintenance costs / contributions so our fleet costs over our operations are usually well covered.
</t>
  </si>
  <si>
    <t xml:space="preserve">We have guidance in place on this, but it is being implemented better in some places than others.  We struggle with this as these costs are often overlooked or cut from  budgets when cuts need to be made.  We have to find money centrally / from our overheads to cover maintenance costs or wait until we can afford to repair the vehicles.
</t>
  </si>
  <si>
    <t>We don't give guidance on budgeting for vehicle maintenance in projects.</t>
  </si>
  <si>
    <t>D1</t>
  </si>
  <si>
    <t>How do you raise awareness on the reduction of environmental impact and the promotion of environmental sustainability across your workforce and third parties supporting your programme delivery?</t>
  </si>
  <si>
    <t>This is part of working for us, and with us.  Everyone who works with us understands the importance of environmental sustainability to our work.  We regularly and proactively raise awareness with our staff, partners and suppliers and this translates to meaningful actions and change which we measure.</t>
  </si>
  <si>
    <t xml:space="preserve">We raise awareness, but this is mainly internally for our staff not for our partners / suppliers.  </t>
  </si>
  <si>
    <t>We do this from time to time on more of an ad hoc basis, for instance where we have climate change / environmental related projects.</t>
  </si>
  <si>
    <t>We don't currently do this.</t>
  </si>
  <si>
    <t>D2</t>
  </si>
  <si>
    <t>How do you sensitise your fleet staff (drivers, rental drivers, managers, senior oversight) to the importance of environmentally sustainable fleet management practices?  How do you monitor to ensure this translates into action?</t>
  </si>
  <si>
    <t>This is integrated throughout the employee lifecycle, from recruitment and onboarding onwards.  All managers must complete a training on environmental sustainability and climate change adaptation and have individual action plans which are monitored.  All fleet staff attend periodic sessions / training on environmentally sustainable best practices.</t>
  </si>
  <si>
    <t>We regularly hold information / sensitisation sessions for fleet staff.  We monitor the impact of these by looking at the data improvements on our fleet in subsequent periods.</t>
  </si>
  <si>
    <t>We hold sessions from time to time which are optional to attend but encouraged.  We don't yet monitor against this.</t>
  </si>
  <si>
    <t>D3</t>
  </si>
  <si>
    <t>How do you include environmental sustainability in the job profile, objectives and performance evaluation of staff who are tasked to manage and oversee the fleet (senior managers / directors, logistics managers, fleet managers)?</t>
  </si>
  <si>
    <t xml:space="preserve">All job descriptions and annual objectives for staff with fleet oversight / fleet management include environmental sustainability components.  Example performance objectives are provided along with awareness raising sessions.  Inductions of new starters tasked with fleet oversight / fleet management include a full orientation on environmental sustainability.
</t>
  </si>
  <si>
    <t xml:space="preserve">A plan is being implemented / in place to modify all relevant job descriptions performance objectives to ensure they include environmental sustainability components. 
</t>
  </si>
  <si>
    <t xml:space="preserve">This is not standard practice, however there are some locations / projects where this is the case and we have pockets of good practice.
</t>
  </si>
  <si>
    <t>Not yet included in Job descriptions / objectives.</t>
  </si>
  <si>
    <t>D4</t>
  </si>
  <si>
    <t>How do you ensure that 'eco driving' is a business as usual practice among drivers (both employed and rental, and for goods delivery)?</t>
  </si>
  <si>
    <t xml:space="preserve">Eco driving is a clear requirement for all drivers in / engaged by us.  It is integrated into rental agreements, and for our drivers, into job descriptions and performance management.  Where needed, eco driving skills training and reinforcement sessions are in place.  Managers are all clear on their responsibility to ensure eco driving practices and how this connects to our broader objectives on environmental sustainability. </t>
  </si>
  <si>
    <t xml:space="preserve">Eco driving is a requirement internally for our employed drivers.  We are in the process of ensuring this is in place in all job descriptions and performance management.  We don't yet extend this to our rental drivers or for goods delivery third parties.
</t>
  </si>
  <si>
    <t xml:space="preserve">Eco driving is a practice we promote but is not yet standard practice.  We have locations / projects who are monitoring this actively, but some which are not yet.  
</t>
  </si>
  <si>
    <t>We are not currently able to demonstrate that eco driving is being implemented.</t>
  </si>
  <si>
    <t>Results</t>
  </si>
  <si>
    <t>Improvement Recommendations</t>
  </si>
  <si>
    <t>The best guide to improving your results is to read and review the level(s) above where you scored for each question.  So if you scored 2, look to the level 3 and 4 answer options for ideas of how you could improve your transport and fleet environmental performance.  This should describe the next 'state' for your organisation for that topic.  In addition, below are some suggested improvements for each section covered in the tool, and links to additional resources.</t>
  </si>
  <si>
    <t>Your overall score is:</t>
  </si>
  <si>
    <t>Section</t>
  </si>
  <si>
    <t>Recommendation(s)</t>
  </si>
  <si>
    <t>Description</t>
  </si>
  <si>
    <t>Support, Tools, Resources</t>
  </si>
  <si>
    <t>A Management &amp; Monitoring</t>
  </si>
  <si>
    <t xml:space="preserve">Estimate your fleet’s environmental footprint (baseline) and start reducing it </t>
  </si>
  <si>
    <t>The main levers for reducing transport-related emissions are summarized in the typology "avoid, shift, improve".  This frame of thought considers that the lever of avoidance (moving less, using less motorized mobility) has priority over that of shifting away from the most polluting transport modes, which itself takes priority over that of improving the energy performance of vehicles. 
In reality, this hierarchy of action levers is often reversed in favour of technological improvement that retains attention of institutions (‘purchasing a more recent car will solve my emissions’).
By setting a baseline of your fleet emissions (using, for example, the clean fleet toolkit) you will be able to monitor and document impact of the ‘avoid, shift, improve’ strategy that has to be integrated to your fleet management approach if you wish to reduce your emissions consistently.</t>
  </si>
  <si>
    <t>Clean Fleet Toolkit</t>
  </si>
  <si>
    <t>A</t>
  </si>
  <si>
    <t>Management &amp; Monitoring</t>
  </si>
  <si>
    <t>Set-up a fleet management system: indicators, data collection, analysis</t>
  </si>
  <si>
    <t>Overseeing and managing fleet operations is a fundamental of performance: operations delivery, cost effectiveness, safety and sustainable performance.
By determining a set of key performance indicators and collecting data in order to track their evolution, you will allow yourself to take informed decisions on the most appropriate management of your fleet.  Beyond classical indicators (fuel consumption per 100km, utilisation and availability rate, total cost of ownership) you should start tracking and taking action on the profile of your fleet (curb weight of your assets), on their occupancy (occupancy rate).</t>
  </si>
  <si>
    <t>Leading and Lagging Fleet Management Indicators</t>
  </si>
  <si>
    <t>Research, assess and use alternative transport modes (public transport, cycling, walking)</t>
  </si>
  <si>
    <t>The car dominates our mobility system. It has imposed its infrastructures, its standards and its speed in the cities and territories that have been shaped for it. Most of the public space (roads, parking spaces, car parks, etc.) has been allocated to it and the other modes (walking, cycling, etc.) have been relegated to a small portion of the roadway. 
However, public/shared transportation and soft mobility represents a high potential of environmental benefits, reduction of costs, improvement of public health, improvement of traffic congestion, reduction of air pollution (particles, noise), increase of efficiency (gains of time).  For example, walking is the most widespread mode of urban transport in the world and represents the main mode used for almost a quarter of journeys of less than 80 km (forum vies mobiles 2023).
By alternative transport mode, understand transport modes that allow to shift away from the ‘vehicle system’ currently in place (we use the exact same car to go to a meeting in the city, to go to the airport, to manage small errands, to run hundreds of kilometres in harsh conditions).  Alternative modes could be ‘active’ (walk when possible, use of bicycles, scooters), ‘shared’ (use of ‘public transportation’ may they be informal, use of vehicle sharing), or both.</t>
  </si>
  <si>
    <t>B</t>
  </si>
  <si>
    <t>Planning &amp; Procurement</t>
  </si>
  <si>
    <t>Embed sustainability into your fleet and transport management reference documents (policy, handbook, manual, procedures)</t>
  </si>
  <si>
    <t>In order to achieve emission reduction targets in the transport sector, the demand side and especially the mobility behaviour of users deserve special attention ('the most sustainable kilometer is the one that is not driven').  It is unlikely that such behaviour will change without significant political intervention, nor will single policy instruments be sufficient to induce the needed changes. It’s necessary to work simultaneously on all levels.
Transport management reference documents (policy, handbook, manual, procedures…) set the standards of what is to be implemented in your organisation. It has strong consequences on how your transport operations are going to generate Co2 emissions and environmental footprint.  To accelerate change, it is therefore essential to embed the ‘avoid, shift, improve’ hierarchy into those reference documents. While simultaneously stimulating concrete actions on the ground that will illustrate and feed those policies.</t>
  </si>
  <si>
    <t>B Planning &amp; Procurement</t>
  </si>
  <si>
    <t>Downsize your fleet and adopt smaller vehicles</t>
  </si>
  <si>
    <t>Sizing:  Determining the size of the fleet required to manage your operations is key to sustainability, safety and security as well as to financial accountability.  Optimizing the use of the fleet and downsizing it are key levers to sustainability, aligned with the 1st pillar of the ‘Avoid, Shift, Improve’ typology.  Seeking to maintain, or better, decrease the size of your current fleet despite increase of operations in the future will strongly contribute to your emissions reduction objectives.
Profiling:  Very often, the vehicle selection is driven by personal perceptions and/or experiences, rather than analysis.  It is also a result of a misconceived understanding of standardisation and trying to do a one size fit all approach. Often, contexts of operations are not considered properly in the selection process neither are real needs assessment made.  That might not only lead to overspending (by procuring vehicles that are overqualified for the planned tasks) but as well increased running and maintenance costs (unnecessary stroke power or weight of a vehicle means unnecessary fuel consumption (and consequently to co2 emissions), potentially unnecessary insurance costs (often linked to the category and engine power).  Proactively seeking to introduce lighter, smaller vehicles into your fleet whenever context appropriate will highly contribute to reducing your environmental emissions and costs of operations.</t>
  </si>
  <si>
    <t>Rightsizing and rightprofiling your fleet</t>
  </si>
  <si>
    <t>C</t>
  </si>
  <si>
    <t>Waste &amp; Maintenance</t>
  </si>
  <si>
    <t>Calculating the right fleet size</t>
  </si>
  <si>
    <t>Embed sustainability in your competitive procurement process</t>
  </si>
  <si>
    <t>Procurement (scope 3) accounts for the biggest part of humanitarian organisation emissions, therefore modifying/adapting the ways we select a supplier and/or we select bids is a compulsory step towards reducing environmental footprint.  Sustainable Procurement is an approach to procurement that incorporates social, economic, and environmental impact considerations. It goes beyond the more familiar “green” public procurement, to ensure that all products and services procured support local economic development, with the least environmental, and most positive social impact, with the best value for money (VfM). (UNICEF-supply division 2018)
The maturity of the ‘market’ in which you procure your items/services will determine your capacity to concretely implement those actions (items/services might not be available, suppliers/service providers might not be ready yet). In any case, although integrating sustainability in your procurement processes might not have an immediate impact, it is still important and valuable to do so in order to influence/nudge suppliers and have them modify their practices in the mid-term.</t>
  </si>
  <si>
    <t>Logistics Cluster</t>
  </si>
  <si>
    <t>Humanitarian fleet management standards</t>
  </si>
  <si>
    <t>Maintenance and repair service provider standards</t>
  </si>
  <si>
    <t>D</t>
  </si>
  <si>
    <t>People Management</t>
  </si>
  <si>
    <t>C Waste &amp; Maintenance</t>
  </si>
  <si>
    <t>Develop or improve preventative maintenance schedules</t>
  </si>
  <si>
    <t xml:space="preserve">Vehicles with under-inflated tyres, badly out of tune engines or damaged bodywork will use more fuel than those in good condition. Poor maintenance can also compromise vehicle safety and increase the risk of incidents. 
To ensure that maintenance problems do not occur, organisations should have a strict servicing and maintenance schedule for their vehicles in compliance with manufacturers’ guidelines. Drivers should conduct daily or weekly physical vehicle checks to ensure that issues such as low tyre pressure or broken lights are identified early. Between regular services, deteriorating performance can be identified by monitoring fuel economy allowing any corrective action to be taken before the next planned service.  For rental vehicles, it is equally important to manage this aspect via your rental provider and ensure that preventative maintenance is being controlled.  </t>
  </si>
  <si>
    <t xml:space="preserve">Vehicle maintenance and condition report
</t>
  </si>
  <si>
    <t>Vehicle checklist and fault report</t>
  </si>
  <si>
    <t>Review and improve your waste management practices</t>
  </si>
  <si>
    <t>Fleet waste includes the used or spent materials that are generated during the maintenance and repair of vehicle assets.  This can be ‘hard waste’ such as metal, plastic and glass components or spare parts, and ‘soft waste’ which may include lubricants, fluids, and gases.  A strong waste management plan/policy/procedure is essential for any organisation aiming to affect its environmental impact as it captures the key actions and responsibilities.  Best practice is to align your plans by the following order of priorities:
1-Prevent the production of waste (the best waste is no waste)
2-Prepare for reuse of the waste generated
3-Investigate recycling options for waste that can’t be avoided
4-Plan for proper disposal of waste that cannot be avoided
It is further important to correctly and safely store any and all waste until it can be reused, recycled or disposed of in an environmentally acceptable manner.</t>
  </si>
  <si>
    <t>ICRC workshop waste management SOP</t>
  </si>
  <si>
    <t>https://www.globalplasticlaws.org/</t>
  </si>
  <si>
    <t>Environmental Sustainability in Humanitarian Supply Chains</t>
  </si>
  <si>
    <t>D People Management</t>
  </si>
  <si>
    <t>Sensitize staff and incentivise actions for impact</t>
  </si>
  <si>
    <t>As captured in the 'Avoid, Shift, Improve' typology, the most powerful levers to reduce emissions are linked to behaviour change and adoption of different practices.  Awareness raising among your own staff and other departments / staff in general is therefore instrumental to managing the change that reducing transport emissions induces in their day-to-day work.</t>
  </si>
  <si>
    <t>Mainstream sustainability throughout your employee lifecycle, including recruitment, onboarding, performance management.</t>
  </si>
  <si>
    <t xml:space="preserve">Sustainability improvements are often achieved by behaviour changes.  Beyond the systematic engagement, sensitization, training, and development of your staff (and other team members) on reducing environmental footprint; clear institutional decisions and actions need to be taken : design, communicate, and monitor a performance management plan that aims to lower carbon emissions and bring about long-term change in behaviour.  That goes along with embedding sustainability along the employee’s life cycle, for instance by including sustainability to the job descriptions. </t>
  </si>
  <si>
    <t>Eco driving training materials for drivers</t>
  </si>
  <si>
    <t>Glossary of Useful Terms</t>
  </si>
  <si>
    <t>Term</t>
  </si>
  <si>
    <t>Industry Definition</t>
  </si>
  <si>
    <t>Transport demand</t>
  </si>
  <si>
    <t>Transportation Demand refers to the amount and type of travel people require to satisfy a need (professional tasks, commuting to office).
Aim: The smaller the transport demand, the better for costs of operations and environmental emissions.</t>
  </si>
  <si>
    <t>EURO norm category</t>
  </si>
  <si>
    <t>The European Emissions Standards, better known as EURO, are vehicle emission standards for pollution from the use of new land surface vehicles sold in the European Union.
The standards are defined in a series of European Union directives staging the progressive introduction of increasingly stringent standards. The stages are typically referred to as Euro 1, Euro 2, Euro 3, Euro 4, Euro 5 and Euro 6 for Light Duty Vehicle standards.
You can find this information in your vehicle’s manufacturer manual or referring to its manufacturing year to identify its EURO category online.
Aim: being equipped with the least emissive EURO category as possible, with consideration of the quality of fuel and manufacturer’s warranty conditions in each and every country.</t>
  </si>
  <si>
    <t>Vehicle emissions</t>
  </si>
  <si>
    <t>Occupancy rate</t>
  </si>
  <si>
    <t>The vehicle occupancy is the number of passengers in a vehicle during a trip. This rate can be expressed as the number of persons per vehicle or by the percentage of occupied seats. 
The higher the rate, the higher the energy and economic efficiency of this means of transport, and the fewer vehicles will be needed to transport the same number of people. 
Aim: to include the occupancy rate as a fleet management Key Performance Indicator and to maintain the highest occupancy rate in vehicles operated by the organisation.</t>
  </si>
  <si>
    <t>Technical specification</t>
  </si>
  <si>
    <t>In this tool, technical specification refers to a high-level description of the features and functions of a product or service, written in a clear and concise language, so that all stakeholders, including purchase decision makers and suppliers, can understand it.
Aim: to include environmental components in the technical specification and / or to use more sustainable product technical specifications to update the current ones.</t>
  </si>
  <si>
    <t>Avoid, Shift, Improve</t>
  </si>
  <si>
    <t xml:space="preserve">Typology which describes the ideal hierarchy of improvement actions for environmental performance.  This frame of thought considers that the lever of avoidance (moving less, using less motorized mobility) has priority over that of shifting away from the most polluting transport modes, which itself takes priority over that of improving the energy performance of vehicles.  The figure below illustrates the significant variations in carbon emissions from different transport choices.
</t>
  </si>
  <si>
    <t>Right-size</t>
  </si>
  <si>
    <t>Practice allowing to determine the size of the fleet required to manage given operations. This concept is intertwined with the ‘right profiling’ of the assets constituting the fleet.
By regularly evaluating and adjusting fleet size, managers can optimize vehicle use, save fuel, reduce emissions and repair &amp; maintenance costs and improve safety.
Aim: the smaller the size of the fleet, the better for costs of operations and environmental emissions.</t>
  </si>
  <si>
    <t>Right-profile</t>
  </si>
  <si>
    <t>Practice allowing to determine the composition of the fleet (type of vehicles). This concept is intertwined with the ‘right sizing’ of the assets constituting the fleet.
By regularly adjusting the profile of vehicles to its condition and context of use (usage, road conditions, seasons…) you avoid procuring vehicles that are overqualified for the planned tasks.
Aim: the smaller, lighter and less powerful the vehicles in the fleet, the better for costs of operations, environmental emissions and safety.</t>
  </si>
  <si>
    <t>Eco driving</t>
  </si>
  <si>
    <t xml:space="preserve">Practice of driving in such a way as to minimize fuel consumption and environmental emissions.
</t>
  </si>
  <si>
    <t>Scope 1/2/3 emissions</t>
  </si>
  <si>
    <t>Asset freeze</t>
  </si>
  <si>
    <t>Asset Freeze refers to a policy decision to prevent the net increase of assets in an organisation, or business unit.  This does not prevent replenishment and procurement of new assets, but rather that the net growth of assets should not increase, even if the operational volumes increase.  If operational volumes decrease, net assets should decrease as well.  Asset Freezing:
- Mechanically stops the growth of emissions in alignment with agencies commitments
- Forces the decoupling between operations growth and emissions growth: pushes agencies into exploring new ways of intervening, running operations differently (localisation)
- Pushes agencies towards extending vehicle’s lifespan (better preventative maintenance), increase utilisation rates, sharing and pooling of assets internally and inter agency, increase occupancy rates</t>
  </si>
  <si>
    <t>Fleet related waste</t>
  </si>
  <si>
    <t>This describes the used or spent materials that are generated during the use, maintenance and repair of vehicles.  This can be 'hard waste' such as metals, plastics and glass components or spare parts, or 'soft waste' which might include lubricants, fluids and gases.  For more information, see https://knowledge.fleetforum.org/knowledge-base/article/icrc-shares-garage-waste-management-research
For additional guidance on hazardous fleet waste, please refer to the table below, extracted from the "ICRC SOP - Fleet Emissions and Workshop Waste"</t>
  </si>
  <si>
    <t>DG ECHO Minimum Environmental Requirements and Recommendations (MERR)</t>
  </si>
  <si>
    <t>Level</t>
  </si>
  <si>
    <t>Theme</t>
  </si>
  <si>
    <t>Requirements / Recommendations</t>
  </si>
  <si>
    <t>Principle</t>
  </si>
  <si>
    <t>Cross-Cutting</t>
  </si>
  <si>
    <t xml:space="preserve">Set the necessary foundations for the HDP nexus to ensure an access to services as early as possible and avoid environmental impacts associated with some of the temporary solutions implemented during the acute emergency phase. </t>
  </si>
  <si>
    <t>Be risk informed</t>
  </si>
  <si>
    <t>Ensure that activities are based on integrated risk analysis and planning. Do not aggravate risks or vulnerabilities and work towards reducing them to the extent possible.</t>
  </si>
  <si>
    <t>Acknowledge that environmental degradation is a risk driver, together with natural hazards, threats, climate change and violence/conflict – include context-specific environmental degradation amongst the risks assessed.</t>
  </si>
  <si>
    <t>Prepare or seek out existing environmental profiles (which are evidence-based and accurate) of the given site of intervention to inform preparedness measures and to support informed decision-making of humanitarian interventions to respond and recover during and after a disaster/crisis.</t>
  </si>
  <si>
    <t>Integrate natural resource management into the project frameworks alongside disaster preparedness objectives.</t>
  </si>
  <si>
    <t>Protection mainstreaming, disability, gender, age, inclusion</t>
  </si>
  <si>
    <t>Ensure that all environmental requirements are applied in line with protection mainstreaming, gender and age, and disability inclusion principles to ensure that most vulnerable people receive the support they need. Avoid setting up programmes with environmental objectives in ways that risk harming affected people’s safety and dignity.</t>
  </si>
  <si>
    <t>Identify, protect, preserve and promote the traditional ecological knowledge, practices, customary sustainable use and expertise of indigenous and local communities. Acknowledge and learn from the environmental examples that encompass practical ways to ensure environmental sustainability..</t>
  </si>
  <si>
    <t xml:space="preserve"> When implementing any type of project, establish new or upgrade existing practices for environmentally sustainable waste management in collaboration with the WASH sector, the Health sector, the local authorities and other stakeholders. Uncontrolled disposal and low-quality incinerators are not acceptable as they produce toxic emissions and air pollutants.</t>
  </si>
  <si>
    <t xml:space="preserve"> Work with local authorities and service providers to integrate waste management into already existing systems and infrastructure and make sure they are not overloaded, particularly in urban areas. Ensure the integrated waste management strategy is in line with local rules and regulations, unless the organisation has its own regulatory frameworks pertaining to waste management that are more stringent.</t>
  </si>
  <si>
    <t xml:space="preserve"> Carry out an assessment based on public health risks on waste generated by households, institutions and existing practices. Assess capacities for local reuse, recycling, re-purposing and composting and support community-based waste management initiatives.</t>
  </si>
  <si>
    <t xml:space="preserve"> Based on the assessment outcomes, and following the waste hierarchy (prevent, minimise, reuse, repurpose, dispose) include an integrated solid waste management strategy on a project level, which covers both liquid and solid waste (including replaced old items, expired chemicals, drugs and end-of-life of electronic equipment), and explains why the chosen waste management options were opted for.</t>
  </si>
  <si>
    <t xml:space="preserve"> Provide clearly marked as well as fenced storage that include also elements of vector control, for waste generated in communal areas, especially market places, distribution, registration and transit centres, which tend to be the areas with the most important volumes of different types of waste. Organise and maintain regular solid waste management practices from designated public collection points.</t>
  </si>
  <si>
    <t xml:space="preserve"> Ensure adequate information is provided to affected persons to ensure that they are aware of the available disposal mechanisms for packaging and NFIs once they have reached the end of their lifespan.</t>
  </si>
  <si>
    <t xml:space="preserve"> Organise periodic or targeted sensitisation environmental campaigns with the affected populations and host communities to raise awareness and encourage behaviour change.</t>
  </si>
  <si>
    <t xml:space="preserve"> Purchase and stockpiling of chemicals should be done according to a roll out plan, where the quantity of chemical products is accurately calculated taking into consideration the expiry date and the disposal options in the areas of delivery, to prevent expired chemicals building up in contexts where disposal is difficult. Develop and apply a usetracker of chemicals</t>
  </si>
  <si>
    <t xml:space="preserve"> As a priority, establish waste separation systems, preferably at the household and facilities level. This will immediately decrease the volume or waste by removing organic waste that can often be composted locally.</t>
  </si>
  <si>
    <t xml:space="preserve"> Undertake a waste audit to understand waste volumes and types, this is necessary to inform the potential for waste recycling and any related livelihoods activities.</t>
  </si>
  <si>
    <t xml:space="preserve"> Organise proper reverse logistics to support end-of-life management of items. This can be linked with an income generation activity for affected persons (collection of waste), which could be extended beyond the project cycle in cooperation with private enterprises, or linked to the national level.</t>
  </si>
  <si>
    <t xml:space="preserve"> Organise periodic or targeted solid waste clean-up activities in collaboration with the affected community.</t>
  </si>
  <si>
    <t xml:space="preserve"> Set up Memorandum of Understanding (MoU) with local partners/NGOs or organisations specialised in waste re-valorisation (repair, repurpose, reuse) different types of unused or disposed items and materials.</t>
  </si>
  <si>
    <t xml:space="preserve"> Include safe waste management education into projects, for example on how burning waste, including plastics, produces chemicals that are hazardous to children and pregnant women in particular. All opportunities should be taken to discourage these practices.</t>
  </si>
  <si>
    <t xml:space="preserve"> Plan procurement to reduce air shipments of goods and items, which are responsible for higher emissions than sea shipments and land transport.</t>
  </si>
  <si>
    <t xml:space="preserve"> Reduce and optimise secondary and tertiary packaging of food and NFIs. Reduce or eliminate single use plastic bulk packaging, and do not employ single-use plastic wrapping around individual NFIs (blankets, etc.), unless it is essential to the quality/sterility of the item. This can be achieved through ongoing collaboration with suppliers and updated product specifications. Encourage biodegradable packaging, if the integrity of the packaged item can be ensured.</t>
  </si>
  <si>
    <t xml:space="preserve"> Ensure right-size procurement. Accurately calculate and plan the number of items needed, size and frequency of procurement and distribution in order to prevent unnecessary waste and environmental impacts from overproduction and over-procurement.</t>
  </si>
  <si>
    <t xml:space="preserve"> If their supply, durability, adequacy and environmental sustainability can be ensured, favour procurement of locally-produced items, when they provide more benefits than the importing option (considering delivery lead-times, cost and emission of transport). Local procurement of medicines and medical supplies can occur only on condition that local markets have been assessed and stringent quality assurance is in place to avoid procurement of sub-standard or counterfeit products, in line with the do no harm principle (to be read in combination with the Provisions on medical and food supplies applicable to actions funded under the EU Humanitarian Partnership Certificate 2021-2027).</t>
  </si>
  <si>
    <t>Consider opportunities to strengthen the capacity of local communities and supply markets to support local market actors and develop opportunities for local production and procurement, while considering the need to procure environmentally friendly humanitarian items.</t>
  </si>
  <si>
    <t xml:space="preserve"> Consider the environmental impact of products throughout their full life cycle when similar products from different origins are compared, where such life cycle assessments are available.</t>
  </si>
  <si>
    <t xml:space="preserve"> Plan for reducing packaging materials as much as possible, then plan on recovering and recycling unavoidable packaging locally or even returning them to the vendor for re-use.</t>
  </si>
  <si>
    <t xml:space="preserve"> Enhance the sustainability of facilities and warehouses. Invest in solar or wind power sources and reduce energy consumption.</t>
  </si>
  <si>
    <t>Environmental efficiency (regardless transfer modalities)</t>
  </si>
  <si>
    <t xml:space="preserve"> Include potential environmental and climate impacts as part of the Cash &amp; Voucher Assistance (CVA) risk and mitigation analysis. </t>
  </si>
  <si>
    <t xml:space="preserve"> Include environmental considerations in programmatic tools used to design an intervention (modality selection analysis, and market analysis).</t>
  </si>
  <si>
    <t xml:space="preserve"> For CVA, include environmental considerations in the Minimum Expenditure Basket, in addition to the risk and mitigation analysis.</t>
  </si>
  <si>
    <t xml:space="preserve"> Promote continued monitoring of the environmental impact of purchases made to detect any behaviours or choices incentivised by cash and vouchers that may be environmentally damaging and then introduce mechanisms to manage these situations where feasible.</t>
  </si>
  <si>
    <t xml:space="preserve"> Prioritise Financial Service Providers that do not invest in environmentally harmful sectors and if they exist, that invest in environmentally beneficial projects.</t>
  </si>
  <si>
    <t xml:space="preserve"> Promote complementary approaches outlining environmental considerations and risks, through market support interventions (and/or linking with development actors implementing market system development activities), and work with local suppliers to improve the environmental sustainability of the produces available on the local markets.</t>
  </si>
  <si>
    <t>Sector Specific</t>
  </si>
  <si>
    <t>Food assistance</t>
  </si>
  <si>
    <t xml:space="preserve"> Prevent food waste by distributing culturally appropriate food and ensuring its proper food storage, handling, and expiration date management.</t>
  </si>
  <si>
    <t xml:space="preserve"> Organise a solid waste management plan to collect and manage waste regularly from designated household or settlement level collection points.</t>
  </si>
  <si>
    <t xml:space="preserve"> In collaboration with suppliers, promote sustainable food value chains, which minimise ecological damage, the depletion of resources and production of solid waste. Favour locally produced products and discourage the use of single use plastic items linked to packaging.</t>
  </si>
  <si>
    <t xml:space="preserve"> Promote sustainable methods of consumption by favouring locally produced foods, supporting self-reliance and self-sufficiency of affected persons.</t>
  </si>
  <si>
    <t xml:space="preserve"> Ensure distribution of clean cooking energy and energy efficient cooking stoves as standard items (through in-kind or cash based) and avoid establishing dependency on locally harvested biomass – or demonstrate that another project(s) exists which is covering these needs. Give preference to clean cooking energy over firewood or other traditional solid fuels.</t>
  </si>
  <si>
    <t xml:space="preserve"> Ensure collaboration and coordination of efforts with development actors to address food insecurity issues on a longer term by promoting regenerative, durable, and economically adaptive food systems.</t>
  </si>
  <si>
    <t xml:space="preserve"> Promote programmes of sustainable farming and discourage the use of water intensive practices by providing capacity building activities to promote the incorporation of biological as well as ecological processes into agricultural and food production practices.</t>
  </si>
  <si>
    <t xml:space="preserve"> In projects with pesticide and fertiliser distribution, prioritise indigenous means and techniques over chemicalbased products and avoid entirely the use of highly hazardous pesticides. Encourage the use of locally available organic fertilisers and bio-pesticides/biological pest control.</t>
  </si>
  <si>
    <t xml:space="preserve"> Incentivise a locally led return system to ensure that packaging is collected and re-used – this can also be a source of income via the establishment of a local ‘plastic/packaging recycling/reuse initiatives’, in cases where a market assessment has shown a consistent supply of both recyclable materials and demand.</t>
  </si>
  <si>
    <t xml:space="preserve"> Include training and messaging on energy-efficient cooking habits as part of food distribution programmes, recognising that this is also dependent on the NFIs/kitchen kits that are distributed, which should also be familiar and acceptable to the community.</t>
  </si>
  <si>
    <t xml:space="preserve"> Distribute pre-processed food (e.g., milled grain, processed cassava, parboiled rice) or include pre-processing options on site.</t>
  </si>
  <si>
    <t>Repurpose organic waste as compost.</t>
  </si>
  <si>
    <t>Shelter and settlements</t>
  </si>
  <si>
    <t xml:space="preserve"> Conduct a project-level environmental screenings/assessments in coordination with fellow partners, using the Nexus Environmental Assessment Tool (NEAT+), or a similar tool to identify negative environmental impacts of planned interventions.</t>
  </si>
  <si>
    <t xml:space="preserve"> Prepare an environmental report based on the findings of the environmental screenings/assessments outlining the environmental risks associated with the response and the measures planned to mitigate them.</t>
  </si>
  <si>
    <t xml:space="preserve"> Include environmental parameters or mitigation measures in the Monitoring and Evaluation plans of S&amp;S programmes, based on the environmental risks and potential negative impacts identified through the risk analysis and in line with the environmental requirements applied for that context.</t>
  </si>
  <si>
    <t xml:space="preserve"> Consider the impact of the intervention on the host population’s current and future needs for natural resources and identify mitigation measures. This is especially pertinent in terms of deforestation and water access risks.</t>
  </si>
  <si>
    <t xml:space="preserve"> If new humanitarian settlements, or extensions of existing ones are planned, ensure as much as possible they are linked to existing infrastructure, facilities and livelihoods.</t>
  </si>
  <si>
    <t xml:space="preserve"> During programme implementation, avoid areas of special scientific interest - areas of land and water considered to represent natural heritage in terms of their: flora, fauna, animals, geology, and geomorphology.</t>
  </si>
  <si>
    <t xml:space="preserve"> Closely coordinate with national, and local planning authorities as well as existing and well-functioning coordination mechanisms, such as clusters throughout the settlement design process (including for assessments) to avoid overlapping of efforts and ensure long-term sustainability.</t>
  </si>
  <si>
    <t xml:space="preserve"> Avoid deforestation and removal of vegetation as much as possible to maximise shading effects, protect from winds, and reduce erosion and flooding. To the maximum extent possible, avoid major land transformations. Maintain the existing groundcover and establish appropriate drainage systems and soil retention engineering techniques.</t>
  </si>
  <si>
    <t xml:space="preserve"> Ensure hazard risk analysis and mapping of flooding, landslides (topography) and static water bodies in the site of intervention to avoid building in hazard-prone areas and prevent secondary displacements and cyclical humanitarian interventions.</t>
  </si>
  <si>
    <t xml:space="preserve"> When conceiving the design of different structures (shelter solutions, communal facilities) favour sustainable materials and practices that do not deplete local natural resources or contribute to long-term environmental damage.</t>
  </si>
  <si>
    <t xml:space="preserve"> When procuring timber, bamboo or any related products be aware of the environmental impact and ensure procurement from local or international certified suppliers where possible.</t>
  </si>
  <si>
    <t xml:space="preserve"> In urban or peri-urban areas and when the shelter response is delivered through renting accommodation, work with owners where possible to ensure the housing unit is properly insulated, including adaptation of windows, in order to save energy on cooling and heating.</t>
  </si>
  <si>
    <t xml:space="preserve"> Wherever possible, unused building materials can be sorted and stored so that they can be recycled, reused, or repurposed. Reuse and recycling of tarpaulins and emergency tents should also be practiced if possible.</t>
  </si>
  <si>
    <t xml:space="preserve"> Prioritise local labour as much as possible for construction-related activities.</t>
  </si>
  <si>
    <t xml:space="preserve">  Ensure distribution and user training of clean cooking energy and energy efficient cooking stoves as standard items (through in-kind or cash) and avoid as much as possible establishing dependency on locally harvested biomass – or demonstrate that another project(s) exists which is covering these needs (e.g., through food assistance).</t>
  </si>
  <si>
    <t xml:space="preserve">  Ensure that energy systems for cooking, lighting, powering/charging and heating/cooling are affordable, sustainable, safe, and appropriate in the longer term. Consider energy needs at household level and at the settlement level covering a variety of activities (communal facilities, commercial activities, and street lightning) and favour renewable energy sources as much as possible.</t>
  </si>
  <si>
    <t xml:space="preserve"> Ensure distribution of clean heating energy and energy efficient heaters is facilitated in the provision of winterisation items, combined with safety training and heat insulation measures, as appropriate.</t>
  </si>
  <si>
    <t xml:space="preserve"> Where reliable grids exist, advocate for the promotion and/or support grid-tie solar photovoltaic (PV) plants to reduce dependency on fossil fuels and decrease expenditure on electricity. Where reliable grids are distant or absent, support access to decentralised clean electricity generation, such as mini-grids or home solar systems, if suitable.</t>
  </si>
  <si>
    <t>In the aftermath of a disaster or conflict, reconstruction efforts should be guided by ‘building back better’ principles and by promoting the rehabilitation and re-purposing of existing buildings and infrastructure where applicable.</t>
  </si>
  <si>
    <t xml:space="preserve"> Coordinate with government, humanitarian, development and private sector actors to continually optimise the electricity options available to refugees and host communities by introducing technological innovations and new approaches to service delivery.</t>
  </si>
  <si>
    <t xml:space="preserve"> Create a culture of energy efficiency by designing and upgrading community facilities and shelters to be energy efficient, choosing energy efficient appliances and providing energy efficiency training. As much as possible, consider alternatives to the distribution of short-lived low-quality products and ensure selection of quality components and appliances through compliance with appropriate manufacturing certifications. Promote the use of components and appliances that are more reparable, re-usable and recyclable.</t>
  </si>
  <si>
    <t xml:space="preserve"> Promote the salvaging of solid waste found in humanitarian settings for reuse and re-purposing in a safe and dignified manner. Humanitarian settings provide opportunities for inventive reuse of materials.</t>
  </si>
  <si>
    <t xml:space="preserve"> Provide capacity-building activities for the local communities and make sure local labour is trained and sensitised on integration of both Disaster Risk Reduction (DRR) and environmentally-friendly practices in construction.</t>
  </si>
  <si>
    <t>Complement shelter programming with blue - green infrastructure networks and resilient farming and gardens.</t>
  </si>
  <si>
    <t>Integrate rainwater capture and greywater capture into shelter and facilities designs.</t>
  </si>
  <si>
    <t xml:space="preserve"> Consider including environmental training and awareness sessions into S&amp;S programmes to build knowledge and skills necessary to address environmental issues and sustainable resource management.</t>
  </si>
  <si>
    <t>Water Sanitation and Hygiene</t>
  </si>
  <si>
    <t xml:space="preserve"> Conduct a project-level environmental screening/assessment in coordination with fellow partners, using the Nexus Environmental Assessment Tool (NEAT+), or a similar tool to identify negative environmental impacts of the planned interventions considering also the impacts on the host populations’ current and future needs for natural resources.</t>
  </si>
  <si>
    <t xml:space="preserve"> Prepare an environmental report based on the findings of the environmental screening/assessment outlining the environmental risks associated with the response and the measures planned to mitigate them.</t>
  </si>
  <si>
    <t xml:space="preserve"> Include environmental parameters or mitigation measures in the Monitoring and Evaluation plans of WASH programmes, based on the environmental risks and potential negative impacts identified through the risk analysis and in line with the environmental requirements applied for that context.</t>
  </si>
  <si>
    <t xml:space="preserve"> Calculate water balance (supply vs demand) based on principles of sustainable integrated water resource management at the catchment level taking into consideration demand from both displaced and host populations.</t>
  </si>
  <si>
    <t xml:space="preserve"> Identify the most appropriate groundwater or surface water source taking into account possible environmental threats. Consider all water uses, domestic and water for livelihoods, the seasonal variations and mechanisms for accessing drinking water. Ensure information sharing and linkages between different sectors to estimate usage and capacity of water sources.</t>
  </si>
  <si>
    <t xml:space="preserve"> Work with stakeholders to locate water points and establish maintenance strategies with clear responsibilities and include future needs for sustainable water access.</t>
  </si>
  <si>
    <t>Favour rehabilitation of existing water points and sanitation facilities with DRR-inclusive measures.</t>
  </si>
  <si>
    <t xml:space="preserve"> Ensure appropriate water point drainage and look for sustainable opportunities to reuse water (irrigation, production of construction materials, etc.). If possible, ensure that greywater is separated from septic systems to facilitate its reuse.</t>
  </si>
  <si>
    <t xml:space="preserve"> Ensure as much as possible that runoff/spent water from boreholes, hand pumps and wells is productively reused (e.g. for irrigation).</t>
  </si>
  <si>
    <t xml:space="preserve"> Prioritise the use of renewable energy in the operation and maintenance of the provided water services. Provide training for follow up and for ensuring proper maintenance/small repairs of renewable energy solutions. In cases where renewable energy is not suitable (this should be justified), ensure that the generators used for water pumping are of well-suited size and storage tanks, pumps and pipes used for water pumping are designed jointly to maximise energy and cost efficiency of the system.</t>
  </si>
  <si>
    <t xml:space="preserve"> If water trucking is included in the programme, provide a justification. If accepted as justified, ensure that the renewal of the water source can be ensured (i.e. water is not being abstracted faster than it can be replenished) and ensure an exit strategy from water trucking in the short to medium term. Water tracking should be reviewed for alternatives every 6 months.</t>
  </si>
  <si>
    <t xml:space="preserve"> Prioritise treating water over bottled water. Exceptions for using bottled water can be made for the short term in specific contexts (people on the move). In this case, favour larger bottles over smaller ones and consider the use of reusable bottles. If bottled water is delivered, an appropriate waste management system for the bottles must be established.</t>
  </si>
  <si>
    <t xml:space="preserve"> Where surface water is used and treated with chemicals, ensure that the residual sludge is properly disposed of, including in instances when filtration membranes are used.</t>
  </si>
  <si>
    <t>Ensure integrated vector management to avoid the use of pesticides, as much as possible.</t>
  </si>
  <si>
    <t xml:space="preserve"> Integrate water efficiency measures into programme design (water saving technologies). Monitor, repair or notify authorities regarding leaks. In cases where major investments in water network infrastructure are needed, liaise with development actors to seek the necessary funding if the political context allows.</t>
  </si>
  <si>
    <t xml:space="preserve"> Design and build excreta management facilities based on risk assessment of potential contamination of nearby surface or ground water source, taking into consideration current and future climate related risks.</t>
  </si>
  <si>
    <t xml:space="preserve"> Apply existing national standards and ensure that any extra sanitation load placed on existing systems does not affect the environment or the communities.</t>
  </si>
  <si>
    <t xml:space="preserve"> Where Faecal Sludge Management (FSM) facilities/transport/treatment are required, favour nature-based solutions and ensure a risk-based approach based on the most suitable disposal or reuse route of the liquid and solid components of the treated faecal sludge.</t>
  </si>
  <si>
    <t xml:space="preserve"> Ensure that sanitation facilities include appropriate waste disposal options for the safe and discrete disposal and collection of menstrual products and other hygiene items. Ensure local practices are identified and taken into consideration, to avoid unnecessary waste. Where appropriate and available, include reusable menstrual products and ensure information is provided on how to use them. Provide the necessary equipment and appropriate facilities for the adequate washing and drying of menstrual products.</t>
  </si>
  <si>
    <t xml:space="preserve"> In case landfills and wastewater treatment plants are necessary and justified, they should be controlled and sanitary. A systematic process of classification of project risks should be followed that takes into consideration parameters such as size, location, future climate change related risks etc. Depending on the results of this classification, an Environmental Impact Assessment should precede their set up/construction done in coordination with local government and other relevant actors, including a management plan once the operation is over.</t>
  </si>
  <si>
    <t xml:space="preserve"> Under no circumstances dispose of any treated or untreated biological waste like faecal sludge into surface water like lakes or rivers.</t>
  </si>
  <si>
    <t xml:space="preserve"> Link up the water extraction activities in humanitarian settlements to a groundwater monitoring initiative, if it exists or set up a new one, to ensure monitoring and recharge of the water sources.</t>
  </si>
  <si>
    <t xml:space="preserve"> Wherever possible, water usage monitoring systems should be installed or good practices established in consultation with the local communities and local water authorities (National, Regional, Municipal) to ensure IWRM includes practices at watershed level (not just in camp/settlement contexts).</t>
  </si>
  <si>
    <t>Water conservation should be prioritised and promoted as much as possible.</t>
  </si>
  <si>
    <t xml:space="preserve"> Consider including environmental training and water conservation awareness sessions into WASH programmes to build knowledge and skills necessary to address environmental issues and sustainable resource management.</t>
  </si>
  <si>
    <t>Public Health</t>
  </si>
  <si>
    <t xml:space="preserve"> Promote systematic integration of WASH, Health, Logistics and other relevant sectors while responding to public health emergencies, to develop comprehensive approaches in addressing health risks and to promote environmentally sustainable practices.</t>
  </si>
  <si>
    <t xml:space="preserve"> In contexts where collection and disposal depend on external actors, at least ensure segregation and separate storage inside the healthcare facility (HCF), while working with the HCF managers to set up safe health waste disposal in or outside the HCF. In cases where waste is collected and transported to locations with a dedicated facility for the safe disposal of medical waste, safe transportation of contaminated waste should be ensured.</t>
  </si>
  <si>
    <t xml:space="preserve"> Plan waste treatment in accordance with environmental laws and structures de jure and/or de facto ruling the territory to the extent possible, unless the organisation has its own regulatory frameworks pertaining to waste treatment that are more stringent. Where those are absent, use relevant international standards, guidelines and policies and/or the organisation's standards, guidelines and policies according to the most stringent requirements and link with local waste management.</t>
  </si>
  <si>
    <t xml:space="preserve"> Low-quality incinerators are not acceptable as they produce toxic emissions and air pollutants, and do not completely sterilise. Dispose of ash from incinerators safely. Instead, invest in improved, local incinerators, centralised treatment and ideally non-burn technologies.</t>
  </si>
  <si>
    <t xml:space="preserve"> Ensure adequate drug management and supply to reduce expiration of medical products. Ensure appropriate destruction of expired drugs through local authorities. Medicines and other medical consumables that may expire or damage during deployment must be destroyed in accordance with national protocols and World Health Organisation (WHO) recommendations.</t>
  </si>
  <si>
    <t>Use health facility safety assessment tools as an opportunity/entry point for looking at waste management.</t>
  </si>
  <si>
    <t xml:space="preserve"> Promote education and awareness programmes for professionals working in healthcare settings on the link between health and environment and effectively prepare for the additional health risks posed by climate change.</t>
  </si>
  <si>
    <t xml:space="preserve"> Enhance the sustainability of facilities and warehouses. Invest in solar or wind power sources and manage power consumption.</t>
  </si>
  <si>
    <t xml:space="preserve"> Establish a storage system and segregate waste when it is generated and set up a routine that ensures the use of medicine according to the ‘First Expiring First Out’ principle.</t>
  </si>
  <si>
    <t xml:space="preserve"> Promote circular healthcare systems, by optimising raw materials and minimising waste through up and downcycling medical materials and developing sustainable procurement guidelines in collaboration with suppliers.</t>
  </si>
  <si>
    <t>Protection</t>
  </si>
  <si>
    <t xml:space="preserve"> Protection actors36 should include environmental related questions in protection risk analysis and assess the correlation between protection risks, climate change and other environmental issues, especially in consideration of disaster and climate-related displacement and conflicts linked to land, water and natural resources.</t>
  </si>
  <si>
    <t xml:space="preserve"> Protection actors37 should mediate conflicts over natural resources and strengthen inclusive community-based natural resources governance mechanisms, in order to mitigate related risks and to safeguard the natural resources the communities rely on, in recognition of the importance of safe and reliable access for all to those.</t>
  </si>
  <si>
    <t xml:space="preserve"> Protection actors38 should mitigate the risks related to the lack of access to alternative clean and safe energy based on protection risks analysis and community consultations, to avoid unintended consequences. To the extent possible, this work should be integrated with shelter, food assistance, WASH, and camp management and development actors present in the area.</t>
  </si>
  <si>
    <t xml:space="preserve"> Protection activities, such as information dissemination, capacity building or NFI distributions, should limit the use of non-reusable plastic and non-recyclable materials and adequately manage waste produced. It is therefore crucial to work in collaboration with other sectors, including WASH, health, supply and logistics, to set up waste management mechanisms and to establish, whenever possible, a bring-back system for unused items or its packaging.</t>
  </si>
  <si>
    <t xml:space="preserve"> Integrate environmental considerations in protection evidence-based advocacy and enhance the protection of the natural environment in pervasive violence and armed conflict contexts.</t>
  </si>
  <si>
    <t xml:space="preserve"> The inclusion of environmental considerations should be also systematically integrated in the analysis of legal frameworks and their application, as well as in the support activities to authorities and institutions at regional, national and local level.</t>
  </si>
  <si>
    <t xml:space="preserve"> When designing protection facilities like Child-Friendly Spaces (CFS) and Women and Girls’ Safe Spaces (WGSS), ensure collaboration with other sectors, including WASH, supply and logistics, to develop joint approaches in addressing waste management, as well as investing in renewable sources and managing power consumption, supporting water conservation and water harvesting/greywater reuse systems.</t>
  </si>
  <si>
    <t>Nutrition</t>
  </si>
  <si>
    <t>When designing nutrition programmes encourage the collaboration with other sectors, including WASH, health, food, supply and logistics, to develop integrated approaches in addressing waste management</t>
  </si>
  <si>
    <t xml:space="preserve"> Favour and promote procurement of products from localised producers as long as quality and environmental sustainability can be ensured, with reduced or recyclable packaging.</t>
  </si>
  <si>
    <t xml:space="preserve"> Introduce a bring-back system whereby people receive new rations when bringing back used sachets of specialised nutrition products, such as Ready to Use Therapeutic Food (RUTF), Ready to Use Supplementary Food (RUSF), Lipid-based nutrition supplement, Supercereal/Supercereal+, etc.</t>
  </si>
  <si>
    <t>CCCM</t>
  </si>
  <si>
    <t xml:space="preserve"> Mainstream environmental considerations  throughout the coordination and monitoring activities and ensure the assessment of environmental risks is carried out alongside wider assessments to avoid exacerbating local vulnerabilities.</t>
  </si>
  <si>
    <t xml:space="preserve"> Ensure coordination and collaboration with national and local authorities, the settlement population and host communities and jointly lead programmes in addressing crucial environment challenges such as deforestation.</t>
  </si>
  <si>
    <t xml:space="preserve"> Ensure that a decommissioning plan for the settlement is in place, which includes managing the leftover waste, including its safe treatment and disposal, and ensures the previous condition of the site is restored.</t>
  </si>
  <si>
    <t xml:space="preserve"> Develop a community-based environmental management plan together with all the organisations operating in a camp as well as the community to spot opportunities, set up and manage activities linked to improving the environmental footprint of the settlement, including waste management system.</t>
  </si>
  <si>
    <t xml:space="preserve"> If the humanitarian settlement is located near a natural forest, support the development of a forest management plan in collaboration with the settlement community, the local authorities and other stakeholders in order to support the sustainable use of its resources, and reduce the environmental impact.</t>
  </si>
  <si>
    <t xml:space="preserve"> Support capacity building activities with the settlement population and host communities to raise awareness and consciousness of the importance of reducing the environmental footprint and the consequences of climate change.</t>
  </si>
  <si>
    <t>Ensure in advance the financial costs of decommissioning can be met.</t>
  </si>
  <si>
    <t>Livelihoods</t>
  </si>
  <si>
    <t xml:space="preserve"> Enhance the enabling environment for the economic inclusion of affected persons, rather than developing parallel systems that may generate waste, damage ecosystems and have a limited impact on livelihoods.</t>
  </si>
  <si>
    <t xml:space="preserve"> Promote livelihoods and income-generating activities that are resource-efficient. Ensure that environmental criteria are considered as part of sector selection when conducting value chain analysis and identifying viable income generating activities. Assess whether items distributed to support livelihoods will lead to overexploitation or pollution of natural resources and assess whether more climate friendly alternatives exist.</t>
  </si>
  <si>
    <t xml:space="preserve"> In agricultural programmes, ensure inputs are sustainable and efficiently managed, including efficient water management and limit water trucking to emergency livestock management and new tree planting.</t>
  </si>
  <si>
    <t xml:space="preserve"> Avoid charcoal making as a livelihood or income generation activity as much as possible. Instead, favour alternative and more sustainable solutions that are context relevant and disaster risk and conflict sensitive.</t>
  </si>
  <si>
    <t xml:space="preserve"> Avoid giving trainings that can lead to the over-extraction of natural resources or are harmful to the environment. Instead, promote trainings focussing on environmentally positive activities or ones that diminish environmental impacts.</t>
  </si>
  <si>
    <t xml:space="preserve"> Livelihoods and income-generating programmes that involve use of natural resources (wood, water, soil, sand, etc.) should include monitoring, also by the affected people, to ensure the renewal capacity of the natural resources, to avoid contributing to shortages and over-exploitation of resources.</t>
  </si>
  <si>
    <t xml:space="preserve"> Promote environmentally sustainable job opportunities (‘green jobs’) in livelihoods programmes. If green jobs were not prioritised in livelihoods or income-generation projects, explain why other types of income-generating activities were opted for. Ensure ongoing market assessment in order to map the potential for environmentally friendly businesses and economy.</t>
  </si>
  <si>
    <t xml:space="preserve"> Support the setup of savings and loan associations as a means towards organisational strengthening and contributing to their empowerment through environmentally sustainable economic activities, coupled with training / information of the benefits of using the savings on environmentally sustainable solutions.</t>
  </si>
  <si>
    <t xml:space="preserve"> Provide renewable energy for businesses and support market-based long-term recovery energy interventions, in cooperation with development actors and the private sector.</t>
  </si>
  <si>
    <t>Education in Emergencies</t>
  </si>
  <si>
    <t xml:space="preserve"> Include environmental and climate change awareness, through a gender, age and disability inclusion lens, as modules in education lesson plans where this is under the control of the organisation.</t>
  </si>
  <si>
    <t xml:space="preserve"> Integrate environmental and climate-friendly activities in day-to-day running of schools, where this is under the control of the organisation.</t>
  </si>
  <si>
    <t>Enhance the sustainability of educational facilities. Invest in renewable sources and manage power consumption. Support water conservation and water harvesting/greywater reuse systems.</t>
  </si>
  <si>
    <t>A - SL%</t>
  </si>
  <si>
    <t>A - Slices</t>
  </si>
  <si>
    <t>A - Indicator</t>
  </si>
  <si>
    <t>B - SL%</t>
  </si>
  <si>
    <t>B - Slices</t>
  </si>
  <si>
    <t>B - Indicator</t>
  </si>
  <si>
    <t>C -SL%</t>
  </si>
  <si>
    <t>C - Slices</t>
  </si>
  <si>
    <t>C - Indicator</t>
  </si>
  <si>
    <t>D - SL%</t>
  </si>
  <si>
    <t>D - Slices</t>
  </si>
  <si>
    <t>D - Indicator</t>
  </si>
  <si>
    <t>Metrics</t>
  </si>
  <si>
    <t>Performance</t>
  </si>
  <si>
    <t>Service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</si>
</sst>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b/>
      <sz val="20"/>
      <color theme="0"/>
      <name val="Avenir Black"/>
      <family val="2"/>
    </font>
    <font>
      <b/>
      <sz val="14"/>
      <color theme="0"/>
      <name val="Avenir Roman"/>
    </font>
    <font>
      <sz val="11"/>
      <color theme="1"/>
      <name val="Avenir Book"/>
      <family val="2"/>
    </font>
    <font>
      <b/>
      <sz val="14"/>
      <color theme="1"/>
      <name val="Avenir Book"/>
      <family val="2"/>
    </font>
    <font>
      <sz val="14"/>
      <color theme="1"/>
      <name val="Avenir Book"/>
      <family val="2"/>
    </font>
    <font>
      <b/>
      <sz val="14"/>
      <color theme="1"/>
      <name val="Avenir Roman"/>
    </font>
    <font>
      <sz val="14"/>
      <color theme="1"/>
      <name val="Avenir Roman"/>
    </font>
    <font>
      <sz val="13"/>
      <color theme="1"/>
      <name val="Avenir Roman"/>
    </font>
    <font>
      <b/>
      <sz val="13"/>
      <color theme="1"/>
      <name val="Avenir Black"/>
      <family val="2"/>
    </font>
    <font>
      <b/>
      <sz val="13"/>
      <color theme="1"/>
      <name val="Avenir Roman"/>
    </font>
    <font>
      <sz val="12"/>
      <color theme="1"/>
      <name val="Avenir Roman"/>
    </font>
    <font>
      <u/>
      <sz val="13"/>
      <color theme="10"/>
      <name val="Avenir Roman"/>
    </font>
    <font>
      <b/>
      <sz val="18"/>
      <color theme="0"/>
      <name val="Avenir Roman"/>
    </font>
    <font>
      <sz val="11"/>
      <color theme="1"/>
      <name val="Avenir Roman"/>
    </font>
    <font>
      <sz val="10"/>
      <name val="Avenir Roman"/>
    </font>
    <font>
      <b/>
      <sz val="14"/>
      <name val="Avenir Roman"/>
    </font>
    <font>
      <b/>
      <sz val="11"/>
      <name val="Avenir Roman"/>
    </font>
    <font>
      <sz val="11"/>
      <name val="Avenir Roman"/>
    </font>
    <font>
      <sz val="12"/>
      <name val="Avenir Roman"/>
    </font>
    <font>
      <b/>
      <sz val="18"/>
      <color rgb="FF353535"/>
      <name val="Avenir Roman"/>
    </font>
    <font>
      <sz val="10"/>
      <color theme="1"/>
      <name val="Avenir Roman"/>
    </font>
    <font>
      <b/>
      <sz val="11"/>
      <color theme="1"/>
      <name val="Avenir Roman"/>
    </font>
    <font>
      <b/>
      <sz val="22"/>
      <color theme="0"/>
      <name val="Avenir Roman"/>
    </font>
    <font>
      <b/>
      <sz val="22"/>
      <color theme="1"/>
      <name val="Avenir Roman"/>
    </font>
    <font>
      <b/>
      <sz val="20"/>
      <color theme="0"/>
      <name val="Avenir Roman"/>
    </font>
    <font>
      <b/>
      <sz val="16"/>
      <color theme="0"/>
      <name val="Avenir Roman"/>
    </font>
    <font>
      <sz val="16"/>
      <color theme="0"/>
      <name val="Avenir Roman"/>
    </font>
    <font>
      <b/>
      <sz val="16"/>
      <color theme="1"/>
      <name val="Avenir Roman"/>
    </font>
    <font>
      <sz val="16"/>
      <color theme="1"/>
      <name val="Avenir Roman"/>
    </font>
    <font>
      <b/>
      <sz val="18"/>
      <color theme="1"/>
      <name val="Avenir Roman"/>
    </font>
    <font>
      <sz val="18"/>
      <color theme="1"/>
      <name val="Avenir Roman"/>
    </font>
    <font>
      <sz val="16"/>
      <name val="Avenir Roman"/>
    </font>
    <font>
      <b/>
      <sz val="18"/>
      <color theme="0"/>
      <name val="Avenir Black"/>
      <family val="2"/>
    </font>
    <font>
      <b/>
      <sz val="18"/>
      <color theme="0"/>
      <name val="Avenir Book"/>
      <family val="2"/>
    </font>
    <font>
      <u/>
      <sz val="16"/>
      <color theme="1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4B7CA8"/>
        <bgColor indexed="64"/>
      </patternFill>
    </fill>
    <fill>
      <patternFill patternType="solid">
        <fgColor rgb="FF353535"/>
        <bgColor indexed="64"/>
      </patternFill>
    </fill>
    <fill>
      <patternFill patternType="solid">
        <fgColor rgb="FFF2F6F6"/>
        <bgColor indexed="64"/>
      </patternFill>
    </fill>
    <fill>
      <patternFill patternType="solid">
        <fgColor rgb="FFBEC887"/>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175">
    <xf numFmtId="0" fontId="0" fillId="0" borderId="0" xfId="0"/>
    <xf numFmtId="0" fontId="3" fillId="4" borderId="0" xfId="0" applyFont="1" applyFill="1" applyAlignment="1">
      <alignment horizontal="center" vertical="center" wrapText="1"/>
    </xf>
    <xf numFmtId="0" fontId="0" fillId="7" borderId="0" xfId="0" applyFill="1"/>
    <xf numFmtId="0" fontId="3" fillId="7" borderId="0" xfId="0" applyFont="1" applyFill="1" applyAlignment="1">
      <alignment horizontal="center" vertical="center" wrapText="1"/>
    </xf>
    <xf numFmtId="0" fontId="2" fillId="7" borderId="0" xfId="0" applyFont="1" applyFill="1"/>
    <xf numFmtId="0" fontId="0" fillId="5" borderId="0" xfId="0" applyFill="1"/>
    <xf numFmtId="0" fontId="8" fillId="0" borderId="0" xfId="0" applyFont="1" applyAlignment="1">
      <alignment vertical="center"/>
    </xf>
    <xf numFmtId="0" fontId="8" fillId="7" borderId="0" xfId="0" applyFont="1" applyFill="1" applyAlignment="1">
      <alignment vertical="center"/>
    </xf>
    <xf numFmtId="0" fontId="10" fillId="7" borderId="0" xfId="0" applyFont="1" applyFill="1" applyAlignment="1">
      <alignment vertical="center"/>
    </xf>
    <xf numFmtId="0" fontId="9" fillId="7" borderId="0" xfId="0" applyFont="1" applyFill="1" applyAlignment="1">
      <alignment horizontal="right" vertical="center"/>
    </xf>
    <xf numFmtId="0" fontId="12" fillId="7" borderId="0" xfId="0" applyFont="1"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5" fillId="7" borderId="0" xfId="0" applyFont="1" applyFill="1" applyAlignment="1">
      <alignment horizontal="right" vertical="center"/>
    </xf>
    <xf numFmtId="0" fontId="13" fillId="7" borderId="0" xfId="0" applyFont="1" applyFill="1" applyAlignment="1">
      <alignment horizontal="right" vertical="center"/>
    </xf>
    <xf numFmtId="0" fontId="13" fillId="7" borderId="0" xfId="0" applyFont="1" applyFill="1" applyAlignment="1">
      <alignment horizontal="left" vertical="center"/>
    </xf>
    <xf numFmtId="0" fontId="15" fillId="7" borderId="0" xfId="0" applyFont="1" applyFill="1" applyAlignment="1">
      <alignment horizontal="left" vertical="center"/>
    </xf>
    <xf numFmtId="0" fontId="15" fillId="7" borderId="0" xfId="0" applyFont="1" applyFill="1" applyAlignment="1">
      <alignment horizontal="center" vertical="center"/>
    </xf>
    <xf numFmtId="0" fontId="13" fillId="0" borderId="0" xfId="0" applyFont="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19" fillId="0" borderId="0" xfId="0" applyFont="1"/>
    <xf numFmtId="0" fontId="19" fillId="0" borderId="0" xfId="0" applyFont="1" applyAlignment="1">
      <alignment horizontal="center" vertical="center"/>
    </xf>
    <xf numFmtId="0" fontId="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3" borderId="1" xfId="1" applyFont="1" applyFill="1" applyBorder="1" applyAlignment="1">
      <alignment vertical="center" wrapText="1"/>
    </xf>
    <xf numFmtId="0" fontId="20" fillId="3" borderId="1" xfId="1" applyFont="1" applyFill="1" applyBorder="1" applyAlignment="1">
      <alignment horizontal="left" vertical="center" wrapText="1"/>
    </xf>
    <xf numFmtId="0" fontId="19" fillId="7" borderId="0" xfId="0" applyFont="1" applyFill="1"/>
    <xf numFmtId="0" fontId="19" fillId="7" borderId="0" xfId="0" applyFont="1" applyFill="1" applyAlignment="1">
      <alignment horizontal="center" vertical="center"/>
    </xf>
    <xf numFmtId="0" fontId="21" fillId="2" borderId="1" xfId="0" applyFont="1" applyFill="1" applyBorder="1" applyAlignment="1">
      <alignment horizontal="left" vertical="center" wrapText="1"/>
    </xf>
    <xf numFmtId="0" fontId="22" fillId="9" borderId="1" xfId="0" quotePrefix="1" applyFont="1" applyFill="1" applyBorder="1" applyAlignment="1">
      <alignment horizontal="left" vertical="center" wrapText="1"/>
    </xf>
    <xf numFmtId="0" fontId="19" fillId="7" borderId="0" xfId="0" applyFont="1" applyFill="1" applyAlignment="1">
      <alignment vertical="center"/>
    </xf>
    <xf numFmtId="0" fontId="19" fillId="7" borderId="0" xfId="0" applyFont="1" applyFill="1" applyAlignment="1">
      <alignment vertical="center" wrapText="1"/>
    </xf>
    <xf numFmtId="0" fontId="11" fillId="7" borderId="0" xfId="0" applyFont="1" applyFill="1" applyAlignment="1">
      <alignment horizontal="right" vertical="center" wrapText="1"/>
    </xf>
    <xf numFmtId="0" fontId="19" fillId="0" borderId="0" xfId="0" applyFont="1" applyAlignment="1">
      <alignment vertical="center"/>
    </xf>
    <xf numFmtId="0" fontId="19" fillId="0" borderId="0" xfId="0" applyFont="1" applyAlignment="1">
      <alignment vertical="center" wrapText="1"/>
    </xf>
    <xf numFmtId="0" fontId="11" fillId="0" borderId="0" xfId="0" applyFont="1" applyAlignment="1">
      <alignment horizontal="right" vertical="center" wrapText="1"/>
    </xf>
    <xf numFmtId="0" fontId="12" fillId="0" borderId="0" xfId="0" applyFont="1" applyAlignment="1">
      <alignment vertical="center"/>
    </xf>
    <xf numFmtId="0" fontId="26" fillId="3" borderId="1" xfId="1" applyFont="1" applyFill="1" applyBorder="1" applyAlignment="1">
      <alignment vertical="center" wrapText="1"/>
    </xf>
    <xf numFmtId="0" fontId="27" fillId="9" borderId="1" xfId="0" quotePrefix="1" applyFont="1" applyFill="1" applyBorder="1" applyAlignment="1">
      <alignment horizontal="left" vertical="center" wrapText="1"/>
    </xf>
    <xf numFmtId="0" fontId="27" fillId="9" borderId="1" xfId="0" applyFont="1" applyFill="1" applyBorder="1" applyAlignment="1">
      <alignment horizontal="left" vertical="center" wrapText="1"/>
    </xf>
    <xf numFmtId="0" fontId="27" fillId="9" borderId="0" xfId="0" quotePrefix="1" applyFont="1" applyFill="1" applyAlignment="1">
      <alignment horizontal="left" vertical="center" wrapText="1"/>
    </xf>
    <xf numFmtId="0" fontId="19" fillId="7" borderId="0" xfId="0" applyFont="1" applyFill="1" applyAlignment="1">
      <alignment wrapText="1"/>
    </xf>
    <xf numFmtId="0" fontId="19" fillId="3" borderId="1" xfId="0" applyFont="1" applyFill="1" applyBorder="1" applyAlignment="1">
      <alignment vertical="center" wrapText="1"/>
    </xf>
    <xf numFmtId="0" fontId="19" fillId="3" borderId="1" xfId="0" applyFont="1" applyFill="1" applyBorder="1" applyAlignment="1">
      <alignment vertical="center"/>
    </xf>
    <xf numFmtId="0" fontId="19" fillId="0" borderId="0" xfId="0" applyFont="1" applyAlignment="1">
      <alignment wrapText="1"/>
    </xf>
    <xf numFmtId="0" fontId="19" fillId="7" borderId="0" xfId="0" quotePrefix="1" applyFont="1" applyFill="1" applyAlignment="1">
      <alignment horizontal="center" vertical="center" wrapText="1"/>
    </xf>
    <xf numFmtId="0" fontId="21"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28" fillId="5" borderId="0" xfId="0" applyFont="1" applyFill="1" applyAlignment="1">
      <alignment horizontal="left" vertical="center"/>
    </xf>
    <xf numFmtId="0" fontId="18" fillId="0" borderId="0" xfId="0" applyFont="1" applyAlignment="1">
      <alignment horizontal="center" vertical="center"/>
    </xf>
    <xf numFmtId="0" fontId="29" fillId="0" borderId="0" xfId="0" applyFont="1" applyAlignment="1">
      <alignment vertical="center"/>
    </xf>
    <xf numFmtId="0" fontId="19" fillId="0" borderId="0" xfId="0" applyFont="1" applyAlignment="1">
      <alignment horizontal="center"/>
    </xf>
    <xf numFmtId="0" fontId="31"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center"/>
    </xf>
    <xf numFmtId="0" fontId="33" fillId="0" borderId="0" xfId="0" applyFont="1" applyAlignment="1">
      <alignment horizontal="center" vertical="center"/>
    </xf>
    <xf numFmtId="0" fontId="34" fillId="0" borderId="0" xfId="0" applyFont="1" applyAlignment="1">
      <alignment horizontal="center" vertical="center"/>
    </xf>
    <xf numFmtId="9" fontId="31" fillId="0" borderId="0" xfId="0" applyNumberFormat="1" applyFont="1" applyAlignment="1">
      <alignment horizontal="center" vertical="center"/>
    </xf>
    <xf numFmtId="9" fontId="33" fillId="0" borderId="0" xfId="0" applyNumberFormat="1" applyFont="1" applyAlignment="1">
      <alignment horizontal="center" vertical="center"/>
    </xf>
    <xf numFmtId="0" fontId="27" fillId="0" borderId="0" xfId="0" applyFont="1" applyAlignment="1">
      <alignment horizontal="center"/>
    </xf>
    <xf numFmtId="0" fontId="35" fillId="0" borderId="0" xfId="0" applyFont="1"/>
    <xf numFmtId="0" fontId="36" fillId="0" borderId="0" xfId="0" applyFont="1"/>
    <xf numFmtId="0" fontId="31" fillId="5" borderId="0" xfId="0" applyFont="1" applyFill="1" applyAlignment="1">
      <alignment horizontal="center" vertical="center"/>
    </xf>
    <xf numFmtId="0" fontId="31" fillId="5" borderId="0" xfId="0" applyFont="1" applyFill="1" applyAlignment="1">
      <alignment horizontal="left" vertical="center"/>
    </xf>
    <xf numFmtId="0" fontId="35" fillId="0" borderId="0" xfId="0" applyFont="1" applyAlignment="1">
      <alignment vertical="center"/>
    </xf>
    <xf numFmtId="0" fontId="36" fillId="0" borderId="0" xfId="0" applyFont="1" applyAlignment="1">
      <alignment vertical="center"/>
    </xf>
    <xf numFmtId="0" fontId="18" fillId="5" borderId="1" xfId="0" applyFont="1" applyFill="1" applyBorder="1" applyAlignment="1">
      <alignment horizontal="left" vertical="center" wrapText="1"/>
    </xf>
    <xf numFmtId="0" fontId="27" fillId="0" borderId="0" xfId="0" applyFont="1"/>
    <xf numFmtId="0" fontId="11" fillId="0" borderId="1" xfId="0" applyFont="1" applyBorder="1" applyAlignment="1">
      <alignment horizontal="right" vertical="center"/>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wrapText="1"/>
    </xf>
    <xf numFmtId="0" fontId="27" fillId="7" borderId="0" xfId="0" applyFont="1" applyFill="1"/>
    <xf numFmtId="0" fontId="16" fillId="0" borderId="1" xfId="0" applyFont="1" applyBorder="1" applyAlignment="1">
      <alignment vertical="center" wrapText="1"/>
    </xf>
    <xf numFmtId="0" fontId="24" fillId="0" borderId="1" xfId="0" applyFont="1" applyBorder="1" applyAlignment="1">
      <alignment wrapText="1"/>
    </xf>
    <xf numFmtId="0" fontId="16" fillId="0" borderId="1" xfId="0" applyFont="1" applyBorder="1"/>
    <xf numFmtId="0" fontId="31" fillId="5" borderId="0" xfId="0" applyFont="1" applyFill="1" applyAlignment="1">
      <alignment vertical="center" wrapText="1"/>
    </xf>
    <xf numFmtId="9" fontId="0" fillId="7" borderId="0" xfId="0" applyNumberFormat="1" applyFill="1"/>
    <xf numFmtId="0" fontId="36" fillId="3" borderId="1"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11" fillId="10" borderId="1" xfId="0" quotePrefix="1" applyFont="1" applyFill="1" applyBorder="1" applyAlignment="1">
      <alignment horizontal="center" vertical="center" wrapText="1"/>
    </xf>
    <xf numFmtId="0" fontId="21" fillId="10" borderId="1" xfId="0" quotePrefix="1" applyFont="1" applyFill="1" applyBorder="1" applyAlignment="1">
      <alignment horizontal="center" vertical="center" wrapText="1"/>
    </xf>
    <xf numFmtId="0" fontId="7" fillId="11" borderId="1" xfId="0" applyFont="1" applyFill="1" applyBorder="1" applyAlignment="1">
      <alignment horizontal="center" vertical="center" wrapText="1"/>
    </xf>
    <xf numFmtId="0" fontId="23" fillId="10" borderId="1" xfId="0" quotePrefix="1" applyFont="1" applyFill="1" applyBorder="1" applyAlignment="1">
      <alignment horizontal="left" vertical="center" wrapText="1"/>
    </xf>
    <xf numFmtId="0" fontId="18" fillId="11" borderId="1" xfId="0" applyFont="1" applyFill="1" applyBorder="1" applyAlignment="1">
      <alignment horizontal="center" vertical="center" wrapText="1"/>
    </xf>
    <xf numFmtId="0" fontId="19" fillId="10" borderId="1" xfId="0" quotePrefix="1" applyFont="1" applyFill="1" applyBorder="1" applyAlignment="1">
      <alignment horizontal="left" vertical="center" wrapText="1"/>
    </xf>
    <xf numFmtId="0" fontId="34" fillId="0" borderId="0" xfId="0" applyFont="1" applyAlignment="1">
      <alignment vertical="center" wrapText="1"/>
    </xf>
    <xf numFmtId="0" fontId="34" fillId="0" borderId="11" xfId="0" applyFont="1" applyBorder="1" applyAlignment="1">
      <alignment vertical="center" wrapText="1"/>
    </xf>
    <xf numFmtId="0" fontId="34" fillId="0" borderId="7" xfId="0" applyFont="1" applyBorder="1" applyAlignment="1">
      <alignment vertical="center" wrapText="1"/>
    </xf>
    <xf numFmtId="0" fontId="34" fillId="0" borderId="12" xfId="0" applyFont="1" applyBorder="1" applyAlignment="1">
      <alignment vertical="center" wrapText="1"/>
    </xf>
    <xf numFmtId="0" fontId="34" fillId="0" borderId="13" xfId="0" applyFont="1" applyBorder="1" applyAlignment="1">
      <alignment vertical="center" wrapText="1"/>
    </xf>
    <xf numFmtId="0" fontId="34" fillId="0" borderId="14" xfId="0" applyFont="1" applyBorder="1" applyAlignment="1">
      <alignment vertical="center" wrapText="1"/>
    </xf>
    <xf numFmtId="0" fontId="34" fillId="0" borderId="10" xfId="0" applyFont="1" applyBorder="1" applyAlignment="1">
      <alignment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3" fillId="5"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4" fillId="5" borderId="0" xfId="0" applyFont="1" applyFill="1" applyAlignment="1">
      <alignment horizontal="center" vertical="center" wrapText="1"/>
    </xf>
    <xf numFmtId="0" fontId="7" fillId="6" borderId="0" xfId="0" applyFont="1" applyFill="1" applyAlignment="1">
      <alignment horizontal="center" vertical="center" wrapText="1"/>
    </xf>
    <xf numFmtId="49" fontId="13" fillId="10" borderId="0" xfId="0" applyNumberFormat="1" applyFont="1" applyFill="1" applyAlignment="1">
      <alignment horizontal="left" vertical="center"/>
    </xf>
    <xf numFmtId="49" fontId="17" fillId="10" borderId="0" xfId="2" applyNumberFormat="1" applyFont="1" applyFill="1" applyAlignment="1">
      <alignment horizontal="left" vertical="center"/>
    </xf>
    <xf numFmtId="14" fontId="13" fillId="10" borderId="0" xfId="0" applyNumberFormat="1" applyFont="1" applyFill="1" applyAlignment="1">
      <alignment horizontal="left" vertical="center"/>
    </xf>
    <xf numFmtId="0" fontId="38" fillId="5" borderId="0" xfId="0" applyFont="1" applyFill="1" applyAlignment="1">
      <alignment horizontal="center" vertical="center"/>
    </xf>
    <xf numFmtId="0" fontId="39" fillId="5" borderId="0" xfId="0" applyFont="1" applyFill="1" applyAlignment="1">
      <alignment horizontal="center" vertical="center"/>
    </xf>
    <xf numFmtId="0" fontId="18" fillId="8" borderId="3" xfId="0" applyFont="1" applyFill="1" applyBorder="1" applyAlignment="1">
      <alignment horizontal="left" vertical="center" wrapText="1"/>
    </xf>
    <xf numFmtId="0" fontId="18" fillId="8" borderId="4" xfId="0" applyFont="1" applyFill="1" applyBorder="1" applyAlignment="1">
      <alignment horizontal="left" vertical="center" wrapText="1"/>
    </xf>
    <xf numFmtId="0" fontId="18" fillId="8" borderId="5"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9" fillId="0" borderId="1" xfId="0" applyFont="1" applyBorder="1" applyAlignment="1">
      <alignment horizontal="center" vertical="center" wrapText="1"/>
    </xf>
    <xf numFmtId="0" fontId="30" fillId="5" borderId="0" xfId="0" applyFont="1" applyFill="1" applyAlignment="1">
      <alignment horizontal="left" vertical="center"/>
    </xf>
    <xf numFmtId="0" fontId="28" fillId="5" borderId="0" xfId="0" applyFont="1" applyFill="1" applyAlignment="1">
      <alignment horizontal="left" vertical="center"/>
    </xf>
    <xf numFmtId="0" fontId="18" fillId="5" borderId="0" xfId="0" applyFont="1" applyFill="1" applyAlignment="1">
      <alignment horizontal="left" vertical="center"/>
    </xf>
    <xf numFmtId="0" fontId="40" fillId="4" borderId="10" xfId="2" applyFont="1" applyFill="1" applyBorder="1" applyAlignment="1">
      <alignment horizontal="left" vertical="center"/>
    </xf>
    <xf numFmtId="0" fontId="40" fillId="4" borderId="8" xfId="2" applyFont="1" applyFill="1" applyBorder="1" applyAlignment="1">
      <alignment horizontal="left" vertical="center"/>
    </xf>
    <xf numFmtId="0" fontId="40" fillId="4" borderId="9" xfId="2" applyFont="1" applyFill="1" applyBorder="1" applyAlignment="1">
      <alignment horizontal="left" vertical="center"/>
    </xf>
    <xf numFmtId="0" fontId="40" fillId="4" borderId="11" xfId="2" applyFont="1" applyFill="1" applyBorder="1" applyAlignment="1">
      <alignment horizontal="left" vertical="center"/>
    </xf>
    <xf numFmtId="0" fontId="40" fillId="4" borderId="0" xfId="2" applyFont="1" applyFill="1" applyBorder="1" applyAlignment="1">
      <alignment horizontal="left" vertical="center"/>
    </xf>
    <xf numFmtId="0" fontId="40" fillId="4" borderId="7" xfId="2" applyFont="1" applyFill="1" applyBorder="1" applyAlignment="1">
      <alignment horizontal="left" vertical="center"/>
    </xf>
    <xf numFmtId="0" fontId="40" fillId="4" borderId="12" xfId="2" applyFont="1" applyFill="1" applyBorder="1" applyAlignment="1">
      <alignment horizontal="left" vertical="center"/>
    </xf>
    <xf numFmtId="0" fontId="40" fillId="4" borderId="13" xfId="2" applyFont="1" applyFill="1" applyBorder="1" applyAlignment="1">
      <alignment horizontal="left" vertical="center"/>
    </xf>
    <xf numFmtId="0" fontId="40" fillId="4" borderId="14" xfId="2" applyFont="1" applyFill="1" applyBorder="1" applyAlignment="1">
      <alignment horizontal="left" vertical="center"/>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8" fillId="5" borderId="1" xfId="0" applyFont="1" applyFill="1" applyBorder="1" applyAlignment="1">
      <alignment horizontal="center" vertical="center" textRotation="90"/>
    </xf>
    <xf numFmtId="0" fontId="40" fillId="0" borderId="1" xfId="2"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28" fillId="5" borderId="10" xfId="0" applyFont="1" applyFill="1" applyBorder="1" applyAlignment="1">
      <alignment horizontal="center" vertical="center" textRotation="90"/>
    </xf>
    <xf numFmtId="0" fontId="28" fillId="5" borderId="9" xfId="0" applyFont="1" applyFill="1" applyBorder="1" applyAlignment="1">
      <alignment horizontal="center" vertical="center" textRotation="90"/>
    </xf>
    <xf numFmtId="0" fontId="28" fillId="5" borderId="11" xfId="0" applyFont="1" applyFill="1" applyBorder="1" applyAlignment="1">
      <alignment horizontal="center" vertical="center" textRotation="90"/>
    </xf>
    <xf numFmtId="0" fontId="28" fillId="5" borderId="7" xfId="0" applyFont="1" applyFill="1" applyBorder="1" applyAlignment="1">
      <alignment horizontal="center" vertical="center" textRotation="90"/>
    </xf>
    <xf numFmtId="0" fontId="28" fillId="5" borderId="12" xfId="0" applyFont="1" applyFill="1" applyBorder="1" applyAlignment="1">
      <alignment horizontal="center" vertical="center" textRotation="90"/>
    </xf>
    <xf numFmtId="0" fontId="28" fillId="5" borderId="14" xfId="0" applyFont="1" applyFill="1" applyBorder="1" applyAlignment="1">
      <alignment horizontal="center" vertical="center" textRotation="90"/>
    </xf>
    <xf numFmtId="0" fontId="34" fillId="0" borderId="6" xfId="0" applyFont="1" applyBorder="1" applyAlignment="1">
      <alignment horizontal="left" vertical="center" wrapText="1"/>
    </xf>
    <xf numFmtId="0" fontId="28" fillId="5" borderId="10" xfId="0" applyFont="1" applyFill="1" applyBorder="1" applyAlignment="1">
      <alignment horizontal="center" vertical="center" textRotation="90" wrapText="1"/>
    </xf>
    <xf numFmtId="0" fontId="28" fillId="5" borderId="9" xfId="0" applyFont="1" applyFill="1" applyBorder="1" applyAlignment="1">
      <alignment horizontal="center" vertical="center" textRotation="90" wrapText="1"/>
    </xf>
    <xf numFmtId="0" fontId="28" fillId="5" borderId="11" xfId="0" applyFont="1" applyFill="1" applyBorder="1" applyAlignment="1">
      <alignment horizontal="center" vertical="center" textRotation="90" wrapText="1"/>
    </xf>
    <xf numFmtId="0" fontId="28" fillId="5" borderId="7" xfId="0" applyFont="1" applyFill="1" applyBorder="1" applyAlignment="1">
      <alignment horizontal="center" vertical="center" textRotation="90" wrapText="1"/>
    </xf>
    <xf numFmtId="0" fontId="28" fillId="5" borderId="12" xfId="0" applyFont="1" applyFill="1" applyBorder="1" applyAlignment="1">
      <alignment horizontal="center" vertical="center" textRotation="90" wrapText="1"/>
    </xf>
    <xf numFmtId="0" fontId="28" fillId="5" borderId="14" xfId="0" applyFont="1" applyFill="1" applyBorder="1" applyAlignment="1">
      <alignment horizontal="center" vertical="center" textRotation="90" wrapText="1"/>
    </xf>
    <xf numFmtId="0" fontId="34" fillId="0" borderId="11"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40" fillId="0" borderId="11" xfId="2" applyFont="1" applyBorder="1" applyAlignment="1">
      <alignment horizontal="left" vertical="center" wrapText="1"/>
    </xf>
    <xf numFmtId="0" fontId="40" fillId="0" borderId="0" xfId="2" applyFont="1" applyBorder="1" applyAlignment="1">
      <alignment horizontal="left" vertical="center" wrapText="1"/>
    </xf>
    <xf numFmtId="0" fontId="40" fillId="0" borderId="7" xfId="2" applyFont="1" applyBorder="1" applyAlignment="1">
      <alignment horizontal="left" vertical="center" wrapText="1"/>
    </xf>
    <xf numFmtId="0" fontId="40" fillId="0" borderId="12" xfId="2" applyFont="1" applyFill="1" applyBorder="1" applyAlignment="1">
      <alignment horizontal="left" vertical="center" wrapText="1"/>
    </xf>
    <xf numFmtId="0" fontId="40" fillId="0" borderId="13" xfId="2" applyFont="1" applyFill="1" applyBorder="1" applyAlignment="1">
      <alignment horizontal="left" vertical="center" wrapText="1"/>
    </xf>
    <xf numFmtId="0" fontId="40" fillId="0" borderId="14" xfId="2" applyFont="1" applyFill="1" applyBorder="1" applyAlignment="1">
      <alignment horizontal="left" vertical="center" wrapText="1"/>
    </xf>
    <xf numFmtId="0" fontId="40" fillId="4" borderId="10" xfId="2" applyFont="1" applyFill="1" applyBorder="1" applyAlignment="1">
      <alignment horizontal="left" vertical="center" wrapText="1"/>
    </xf>
    <xf numFmtId="0" fontId="40" fillId="4" borderId="8" xfId="2" applyFont="1" applyFill="1" applyBorder="1" applyAlignment="1">
      <alignment horizontal="left" vertical="center" wrapText="1"/>
    </xf>
    <xf numFmtId="0" fontId="40" fillId="4" borderId="9" xfId="2" applyFont="1" applyFill="1" applyBorder="1" applyAlignment="1">
      <alignment horizontal="left" vertical="center" wrapText="1"/>
    </xf>
    <xf numFmtId="0" fontId="40" fillId="4" borderId="11" xfId="2" applyFont="1" applyFill="1" applyBorder="1" applyAlignment="1">
      <alignment horizontal="left" vertical="center" wrapText="1"/>
    </xf>
    <xf numFmtId="0" fontId="40" fillId="4" borderId="0" xfId="2" applyFont="1" applyFill="1" applyBorder="1" applyAlignment="1">
      <alignment horizontal="left" vertical="center" wrapText="1"/>
    </xf>
    <xf numFmtId="0" fontId="40" fillId="4" borderId="7" xfId="2" applyFont="1" applyFill="1" applyBorder="1" applyAlignment="1">
      <alignment horizontal="left" vertical="center" wrapText="1"/>
    </xf>
    <xf numFmtId="0" fontId="40" fillId="0" borderId="11" xfId="2" applyFont="1" applyBorder="1" applyAlignment="1">
      <alignment horizontal="left" vertical="top" wrapText="1"/>
    </xf>
    <xf numFmtId="0" fontId="40" fillId="0" borderId="0" xfId="2" applyFont="1" applyBorder="1" applyAlignment="1">
      <alignment horizontal="left" vertical="top" wrapText="1"/>
    </xf>
    <xf numFmtId="0" fontId="40" fillId="0" borderId="7" xfId="2" applyFont="1" applyBorder="1" applyAlignment="1">
      <alignment horizontal="left" vertical="top" wrapText="1"/>
    </xf>
    <xf numFmtId="0" fontId="40" fillId="0" borderId="11" xfId="2" applyFont="1" applyFill="1" applyBorder="1" applyAlignment="1">
      <alignment horizontal="left" vertical="center" wrapText="1"/>
    </xf>
    <xf numFmtId="0" fontId="40" fillId="0" borderId="0" xfId="2" applyFont="1" applyFill="1" applyBorder="1" applyAlignment="1">
      <alignment horizontal="left" vertical="center" wrapText="1"/>
    </xf>
    <xf numFmtId="0" fontId="40" fillId="0" borderId="7" xfId="2" applyFont="1" applyFill="1" applyBorder="1" applyAlignment="1">
      <alignment horizontal="left" vertical="center" wrapText="1"/>
    </xf>
    <xf numFmtId="0" fontId="30" fillId="5" borderId="3" xfId="0" applyFont="1" applyFill="1" applyBorder="1" applyAlignment="1">
      <alignment horizontal="left" vertical="center"/>
    </xf>
    <xf numFmtId="0" fontId="30" fillId="5" borderId="5" xfId="0" applyFont="1" applyFill="1" applyBorder="1" applyAlignment="1">
      <alignment horizontal="left" vertical="center"/>
    </xf>
    <xf numFmtId="0" fontId="11" fillId="0" borderId="2" xfId="0" applyFont="1" applyBorder="1" applyAlignment="1">
      <alignment horizontal="right" vertical="center"/>
    </xf>
    <xf numFmtId="0" fontId="11" fillId="0" borderId="6" xfId="0" applyFont="1" applyBorder="1" applyAlignment="1">
      <alignment horizontal="right" vertical="center"/>
    </xf>
    <xf numFmtId="0" fontId="16" fillId="4" borderId="2" xfId="0" applyFont="1" applyFill="1" applyBorder="1" applyAlignment="1">
      <alignment horizontal="center" vertical="top" wrapText="1"/>
    </xf>
    <xf numFmtId="0" fontId="16" fillId="4" borderId="6" xfId="0" applyFont="1" applyFill="1" applyBorder="1" applyAlignment="1">
      <alignment horizontal="center"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cellXfs>
  <cellStyles count="3">
    <cellStyle name="Hyperlink" xfId="2" builtinId="8"/>
    <cellStyle name="Normal 2" xfId="1" xr:uid="{E5C93932-D59D-4624-A633-8C84534FA24A}"/>
    <cellStyle name="Standaard" xfId="0" builtinId="0"/>
  </cellStyles>
  <dxfs count="0"/>
  <tableStyles count="0" defaultTableStyle="TableStyleMedium2" defaultPivotStyle="PivotStyleLight16"/>
  <colors>
    <mruColors>
      <color rgb="FF4B7CA8"/>
      <color rgb="FFF2F6F6"/>
      <color rgb="FFBEC887"/>
      <color rgb="FF353535"/>
      <color rgb="FF5C91B6"/>
      <color rgb="FF669C4A"/>
      <color rgb="FF5D93A1"/>
      <color rgb="FF60967D"/>
      <color rgb="FF5B8F8B"/>
      <color rgb="FF669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image" Target="../media/image7.emf"/><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7.emf"/><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8.emf"/><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8.emf"/><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826334208223969E-2"/>
          <c:y val="0.26512249527867482"/>
          <c:w val="0.89568066491688536"/>
          <c:h val="0.62747837175187515"/>
        </c:manualLayout>
      </c:layout>
      <c:barChart>
        <c:barDir val="bar"/>
        <c:grouping val="stacked"/>
        <c:varyColors val="0"/>
        <c:ser>
          <c:idx val="0"/>
          <c:order val="0"/>
          <c:tx>
            <c:strRef>
              <c:f>Results!$C$72</c:f>
              <c:strCache>
                <c:ptCount val="1"/>
              </c:strCache>
            </c:strRef>
          </c:tx>
          <c:spPr>
            <a:solidFill>
              <a:schemeClr val="accent1"/>
            </a:solidFill>
            <a:ln>
              <a:noFill/>
            </a:ln>
            <a:effectLst/>
          </c:spPr>
          <c:invertIfNegative val="0"/>
          <c:dPt>
            <c:idx val="0"/>
            <c:invertIfNegative val="0"/>
            <c:bubble3D val="0"/>
            <c:spPr>
              <a:solidFill>
                <a:srgbClr val="4777C4"/>
              </a:solidFill>
              <a:ln>
                <a:noFill/>
              </a:ln>
              <a:effectLst/>
            </c:spPr>
            <c:extLst>
              <c:ext xmlns:c16="http://schemas.microsoft.com/office/drawing/2014/chart" uri="{C3380CC4-5D6E-409C-BE32-E72D297353CC}">
                <c16:uniqueId val="{0000000D-A5DB-CE4B-9F18-F3817CED3E4C}"/>
              </c:ext>
            </c:extLst>
          </c:dPt>
          <c:dPt>
            <c:idx val="1"/>
            <c:invertIfNegative val="0"/>
            <c:bubble3D val="0"/>
            <c:spPr>
              <a:noFill/>
              <a:ln>
                <a:noFill/>
              </a:ln>
              <a:effectLst/>
            </c:spPr>
            <c:extLst>
              <c:ext xmlns:c16="http://schemas.microsoft.com/office/drawing/2014/chart" uri="{C3380CC4-5D6E-409C-BE32-E72D297353CC}">
                <c16:uniqueId val="{0000000A-A5DB-CE4B-9F18-F3817CED3E4C}"/>
              </c:ext>
            </c:extLst>
          </c:dPt>
          <c:cat>
            <c:strRef>
              <c:f>SliderData!$A$2:$A$3</c:f>
              <c:strCache>
                <c:ptCount val="2"/>
                <c:pt idx="0">
                  <c:v>A - Slices</c:v>
                </c:pt>
                <c:pt idx="1">
                  <c:v>A - Indicator</c:v>
                </c:pt>
              </c:strCache>
            </c:strRef>
          </c:cat>
          <c:val>
            <c:numRef>
              <c:f>SliderData!$B$2:$B$3</c:f>
              <c:numCache>
                <c:formatCode>0%</c:formatCode>
                <c:ptCount val="2"/>
                <c:pt idx="0">
                  <c:v>0.1</c:v>
                </c:pt>
                <c:pt idx="1">
                  <c:v>-0.06</c:v>
                </c:pt>
              </c:numCache>
            </c:numRef>
          </c:val>
          <c:extLst>
            <c:ext xmlns:c16="http://schemas.microsoft.com/office/drawing/2014/chart" uri="{C3380CC4-5D6E-409C-BE32-E72D297353CC}">
              <c16:uniqueId val="{00000000-A5DB-CE4B-9F18-F3817CED3E4C}"/>
            </c:ext>
          </c:extLst>
        </c:ser>
        <c:ser>
          <c:idx val="1"/>
          <c:order val="1"/>
          <c:spPr>
            <a:solidFill>
              <a:schemeClr val="accent2"/>
            </a:solidFill>
            <a:ln>
              <a:noFill/>
            </a:ln>
            <a:effectLst/>
          </c:spPr>
          <c:invertIfNegative val="0"/>
          <c:dPt>
            <c:idx val="0"/>
            <c:invertIfNegative val="0"/>
            <c:bubble3D val="0"/>
            <c:spPr>
              <a:solidFill>
                <a:srgbClr val="4F82C0"/>
              </a:solidFill>
              <a:ln>
                <a:noFill/>
              </a:ln>
              <a:effectLst/>
            </c:spPr>
            <c:extLst>
              <c:ext xmlns:c16="http://schemas.microsoft.com/office/drawing/2014/chart" uri="{C3380CC4-5D6E-409C-BE32-E72D297353CC}">
                <c16:uniqueId val="{0000000E-A5DB-CE4B-9F18-F3817CED3E4C}"/>
              </c:ext>
            </c:extLst>
          </c:dPt>
          <c:dPt>
            <c:idx val="1"/>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C-A5DB-CE4B-9F18-F3817CED3E4C}"/>
              </c:ext>
            </c:extLst>
          </c:dPt>
          <c:dLbls>
            <c:dLbl>
              <c:idx val="1"/>
              <c:layout>
                <c:manualLayout>
                  <c:x val="8.0101027537717365E-4"/>
                  <c:y val="0.30341792862092554"/>
                </c:manualLayout>
              </c:layout>
              <c:tx>
                <c:strRef>
                  <c:f>Results!$F$72</c:f>
                  <c:strCache>
                    <c:ptCount val="1"/>
                    <c:pt idx="0">
                      <c:v>0%</c:v>
                    </c:pt>
                  </c:strCache>
                </c:strRef>
              </c:tx>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15:dlblFieldTable>
                    <c15:dlblFTEntry>
                      <c15:txfldGUID>{4FCC59F5-B52F-9244-9BD8-DFD1B5D2B596}</c15:txfldGUID>
                      <c15:f>Results!$F$72</c15:f>
                      <c15:dlblFieldTableCache>
                        <c:ptCount val="1"/>
                        <c:pt idx="0">
                          <c:v>0%</c:v>
                        </c:pt>
                      </c15:dlblFieldTableCache>
                    </c15:dlblFTEntry>
                  </c15:dlblFieldTable>
                  <c15:showDataLabelsRange val="0"/>
                </c:ext>
                <c:ext xmlns:c16="http://schemas.microsoft.com/office/drawing/2014/chart" uri="{C3380CC4-5D6E-409C-BE32-E72D297353CC}">
                  <c16:uniqueId val="{0000000C-A5DB-CE4B-9F18-F3817CED3E4C}"/>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SliderData!$A$2:$A$3</c:f>
              <c:strCache>
                <c:ptCount val="2"/>
                <c:pt idx="0">
                  <c:v>A - Slices</c:v>
                </c:pt>
                <c:pt idx="1">
                  <c:v>A - Indicator</c:v>
                </c:pt>
              </c:strCache>
            </c:strRef>
          </c:cat>
          <c:val>
            <c:numRef>
              <c:f>SliderData!$C$2:$C$3</c:f>
              <c:numCache>
                <c:formatCode>0%</c:formatCode>
                <c:ptCount val="2"/>
                <c:pt idx="0">
                  <c:v>0.1</c:v>
                </c:pt>
                <c:pt idx="1">
                  <c:v>0.12</c:v>
                </c:pt>
              </c:numCache>
            </c:numRef>
          </c:val>
          <c:extLst>
            <c:ext xmlns:c16="http://schemas.microsoft.com/office/drawing/2014/chart" uri="{C3380CC4-5D6E-409C-BE32-E72D297353CC}">
              <c16:uniqueId val="{00000001-A5DB-CE4B-9F18-F3817CED3E4C}"/>
            </c:ext>
          </c:extLst>
        </c:ser>
        <c:ser>
          <c:idx val="2"/>
          <c:order val="2"/>
          <c:spPr>
            <a:solidFill>
              <a:schemeClr val="accent3"/>
            </a:solidFill>
            <a:ln>
              <a:noFill/>
            </a:ln>
            <a:effectLst/>
          </c:spPr>
          <c:invertIfNegative val="0"/>
          <c:dPt>
            <c:idx val="0"/>
            <c:invertIfNegative val="0"/>
            <c:bubble3D val="0"/>
            <c:spPr>
              <a:solidFill>
                <a:srgbClr val="5588BD"/>
              </a:solidFill>
              <a:ln>
                <a:noFill/>
              </a:ln>
              <a:effectLst/>
            </c:spPr>
            <c:extLst>
              <c:ext xmlns:c16="http://schemas.microsoft.com/office/drawing/2014/chart" uri="{C3380CC4-5D6E-409C-BE32-E72D297353CC}">
                <c16:uniqueId val="{0000000F-A5DB-CE4B-9F18-F3817CED3E4C}"/>
              </c:ext>
            </c:extLst>
          </c:dPt>
          <c:dPt>
            <c:idx val="1"/>
            <c:invertIfNegative val="0"/>
            <c:bubble3D val="0"/>
            <c:spPr>
              <a:noFill/>
              <a:ln>
                <a:noFill/>
              </a:ln>
              <a:effectLst/>
            </c:spPr>
            <c:extLst>
              <c:ext xmlns:c16="http://schemas.microsoft.com/office/drawing/2014/chart" uri="{C3380CC4-5D6E-409C-BE32-E72D297353CC}">
                <c16:uniqueId val="{0000000B-A5DB-CE4B-9F18-F3817CED3E4C}"/>
              </c:ext>
            </c:extLst>
          </c:dPt>
          <c:cat>
            <c:strRef>
              <c:f>SliderData!$A$2:$A$3</c:f>
              <c:strCache>
                <c:ptCount val="2"/>
                <c:pt idx="0">
                  <c:v>A - Slices</c:v>
                </c:pt>
                <c:pt idx="1">
                  <c:v>A - Indicator</c:v>
                </c:pt>
              </c:strCache>
            </c:strRef>
          </c:cat>
          <c:val>
            <c:numRef>
              <c:f>SliderData!$D$2:$D$3</c:f>
              <c:numCache>
                <c:formatCode>0%</c:formatCode>
                <c:ptCount val="2"/>
                <c:pt idx="0">
                  <c:v>0.1</c:v>
                </c:pt>
                <c:pt idx="1">
                  <c:v>0.94</c:v>
                </c:pt>
              </c:numCache>
            </c:numRef>
          </c:val>
          <c:extLst>
            <c:ext xmlns:c16="http://schemas.microsoft.com/office/drawing/2014/chart" uri="{C3380CC4-5D6E-409C-BE32-E72D297353CC}">
              <c16:uniqueId val="{00000002-A5DB-CE4B-9F18-F3817CED3E4C}"/>
            </c:ext>
          </c:extLst>
        </c:ser>
        <c:ser>
          <c:idx val="3"/>
          <c:order val="3"/>
          <c:spPr>
            <a:solidFill>
              <a:schemeClr val="accent4"/>
            </a:solidFill>
            <a:ln>
              <a:noFill/>
            </a:ln>
            <a:effectLst/>
          </c:spPr>
          <c:invertIfNegative val="0"/>
          <c:dPt>
            <c:idx val="0"/>
            <c:invertIfNegative val="0"/>
            <c:bubble3D val="0"/>
            <c:spPr>
              <a:solidFill>
                <a:srgbClr val="5C91B6"/>
              </a:solidFill>
              <a:ln>
                <a:noFill/>
              </a:ln>
              <a:effectLst/>
            </c:spPr>
            <c:extLst>
              <c:ext xmlns:c16="http://schemas.microsoft.com/office/drawing/2014/chart" uri="{C3380CC4-5D6E-409C-BE32-E72D297353CC}">
                <c16:uniqueId val="{00000010-A5DB-CE4B-9F18-F3817CED3E4C}"/>
              </c:ext>
            </c:extLst>
          </c:dPt>
          <c:cat>
            <c:strRef>
              <c:f>SliderData!$A$2:$A$3</c:f>
              <c:strCache>
                <c:ptCount val="2"/>
                <c:pt idx="0">
                  <c:v>A - Slices</c:v>
                </c:pt>
                <c:pt idx="1">
                  <c:v>A - Indicator</c:v>
                </c:pt>
              </c:strCache>
            </c:strRef>
          </c:cat>
          <c:val>
            <c:numRef>
              <c:f>SliderData!$E$2:$E$3</c:f>
              <c:numCache>
                <c:formatCode>General</c:formatCode>
                <c:ptCount val="2"/>
                <c:pt idx="0" formatCode="0%">
                  <c:v>0.1</c:v>
                </c:pt>
              </c:numCache>
            </c:numRef>
          </c:val>
          <c:extLst>
            <c:ext xmlns:c16="http://schemas.microsoft.com/office/drawing/2014/chart" uri="{C3380CC4-5D6E-409C-BE32-E72D297353CC}">
              <c16:uniqueId val="{00000003-A5DB-CE4B-9F18-F3817CED3E4C}"/>
            </c:ext>
          </c:extLst>
        </c:ser>
        <c:ser>
          <c:idx val="4"/>
          <c:order val="4"/>
          <c:spPr>
            <a:solidFill>
              <a:srgbClr val="5D93A1"/>
            </a:solidFill>
            <a:ln>
              <a:noFill/>
            </a:ln>
            <a:effectLst/>
          </c:spPr>
          <c:invertIfNegative val="0"/>
          <c:cat>
            <c:strRef>
              <c:f>SliderData!$A$2:$A$3</c:f>
              <c:strCache>
                <c:ptCount val="2"/>
                <c:pt idx="0">
                  <c:v>A - Slices</c:v>
                </c:pt>
                <c:pt idx="1">
                  <c:v>A - Indicator</c:v>
                </c:pt>
              </c:strCache>
            </c:strRef>
          </c:cat>
          <c:val>
            <c:numRef>
              <c:f>SliderData!$F$2:$F$3</c:f>
              <c:numCache>
                <c:formatCode>General</c:formatCode>
                <c:ptCount val="2"/>
                <c:pt idx="0" formatCode="0%">
                  <c:v>0.1</c:v>
                </c:pt>
              </c:numCache>
            </c:numRef>
          </c:val>
          <c:extLst>
            <c:ext xmlns:c16="http://schemas.microsoft.com/office/drawing/2014/chart" uri="{C3380CC4-5D6E-409C-BE32-E72D297353CC}">
              <c16:uniqueId val="{00000004-A5DB-CE4B-9F18-F3817CED3E4C}"/>
            </c:ext>
          </c:extLst>
        </c:ser>
        <c:ser>
          <c:idx val="5"/>
          <c:order val="5"/>
          <c:spPr>
            <a:solidFill>
              <a:srgbClr val="5B8F8B"/>
            </a:solidFill>
            <a:ln>
              <a:noFill/>
            </a:ln>
            <a:effectLst/>
          </c:spPr>
          <c:invertIfNegative val="0"/>
          <c:cat>
            <c:strRef>
              <c:f>SliderData!$A$2:$A$3</c:f>
              <c:strCache>
                <c:ptCount val="2"/>
                <c:pt idx="0">
                  <c:v>A - Slices</c:v>
                </c:pt>
                <c:pt idx="1">
                  <c:v>A - Indicator</c:v>
                </c:pt>
              </c:strCache>
            </c:strRef>
          </c:cat>
          <c:val>
            <c:numRef>
              <c:f>SliderData!$G$2:$G$3</c:f>
              <c:numCache>
                <c:formatCode>General</c:formatCode>
                <c:ptCount val="2"/>
                <c:pt idx="0" formatCode="0%">
                  <c:v>0.1</c:v>
                </c:pt>
              </c:numCache>
            </c:numRef>
          </c:val>
          <c:extLst>
            <c:ext xmlns:c16="http://schemas.microsoft.com/office/drawing/2014/chart" uri="{C3380CC4-5D6E-409C-BE32-E72D297353CC}">
              <c16:uniqueId val="{00000005-A5DB-CE4B-9F18-F3817CED3E4C}"/>
            </c:ext>
          </c:extLst>
        </c:ser>
        <c:ser>
          <c:idx val="6"/>
          <c:order val="6"/>
          <c:spPr>
            <a:solidFill>
              <a:srgbClr val="60967D"/>
            </a:solidFill>
            <a:ln>
              <a:noFill/>
            </a:ln>
            <a:effectLst/>
          </c:spPr>
          <c:invertIfNegative val="0"/>
          <c:cat>
            <c:strRef>
              <c:f>SliderData!$A$2:$A$3</c:f>
              <c:strCache>
                <c:ptCount val="2"/>
                <c:pt idx="0">
                  <c:v>A - Slices</c:v>
                </c:pt>
                <c:pt idx="1">
                  <c:v>A - Indicator</c:v>
                </c:pt>
              </c:strCache>
            </c:strRef>
          </c:cat>
          <c:val>
            <c:numRef>
              <c:f>SliderData!$H$2:$H$3</c:f>
              <c:numCache>
                <c:formatCode>General</c:formatCode>
                <c:ptCount val="2"/>
                <c:pt idx="0" formatCode="0%">
                  <c:v>0.1</c:v>
                </c:pt>
              </c:numCache>
            </c:numRef>
          </c:val>
          <c:extLst>
            <c:ext xmlns:c16="http://schemas.microsoft.com/office/drawing/2014/chart" uri="{C3380CC4-5D6E-409C-BE32-E72D297353CC}">
              <c16:uniqueId val="{00000006-A5DB-CE4B-9F18-F3817CED3E4C}"/>
            </c:ext>
          </c:extLst>
        </c:ser>
        <c:ser>
          <c:idx val="7"/>
          <c:order val="7"/>
          <c:spPr>
            <a:solidFill>
              <a:srgbClr val="679E76"/>
            </a:solidFill>
            <a:ln>
              <a:noFill/>
            </a:ln>
            <a:effectLst/>
          </c:spPr>
          <c:invertIfNegative val="0"/>
          <c:cat>
            <c:strRef>
              <c:f>SliderData!$A$2:$A$3</c:f>
              <c:strCache>
                <c:ptCount val="2"/>
                <c:pt idx="0">
                  <c:v>A - Slices</c:v>
                </c:pt>
                <c:pt idx="1">
                  <c:v>A - Indicator</c:v>
                </c:pt>
              </c:strCache>
            </c:strRef>
          </c:cat>
          <c:val>
            <c:numRef>
              <c:f>SliderData!$I$2:$I$3</c:f>
              <c:numCache>
                <c:formatCode>General</c:formatCode>
                <c:ptCount val="2"/>
                <c:pt idx="0" formatCode="0%">
                  <c:v>0.1</c:v>
                </c:pt>
              </c:numCache>
            </c:numRef>
          </c:val>
          <c:extLst>
            <c:ext xmlns:c16="http://schemas.microsoft.com/office/drawing/2014/chart" uri="{C3380CC4-5D6E-409C-BE32-E72D297353CC}">
              <c16:uniqueId val="{00000007-A5DB-CE4B-9F18-F3817CED3E4C}"/>
            </c:ext>
          </c:extLst>
        </c:ser>
        <c:ser>
          <c:idx val="8"/>
          <c:order val="8"/>
          <c:spPr>
            <a:solidFill>
              <a:srgbClr val="669C5C"/>
            </a:solidFill>
            <a:ln>
              <a:noFill/>
            </a:ln>
            <a:effectLst/>
          </c:spPr>
          <c:invertIfNegative val="0"/>
          <c:cat>
            <c:strRef>
              <c:f>SliderData!$A$2:$A$3</c:f>
              <c:strCache>
                <c:ptCount val="2"/>
                <c:pt idx="0">
                  <c:v>A - Slices</c:v>
                </c:pt>
                <c:pt idx="1">
                  <c:v>A - Indicator</c:v>
                </c:pt>
              </c:strCache>
            </c:strRef>
          </c:cat>
          <c:val>
            <c:numRef>
              <c:f>SliderData!$J$2:$J$3</c:f>
              <c:numCache>
                <c:formatCode>General</c:formatCode>
                <c:ptCount val="2"/>
                <c:pt idx="0" formatCode="0%">
                  <c:v>0.1</c:v>
                </c:pt>
              </c:numCache>
            </c:numRef>
          </c:val>
          <c:extLst>
            <c:ext xmlns:c16="http://schemas.microsoft.com/office/drawing/2014/chart" uri="{C3380CC4-5D6E-409C-BE32-E72D297353CC}">
              <c16:uniqueId val="{00000008-A5DB-CE4B-9F18-F3817CED3E4C}"/>
            </c:ext>
          </c:extLst>
        </c:ser>
        <c:ser>
          <c:idx val="9"/>
          <c:order val="9"/>
          <c:spPr>
            <a:solidFill>
              <a:srgbClr val="669C4A"/>
            </a:solidFill>
            <a:ln>
              <a:noFill/>
            </a:ln>
            <a:effectLst/>
          </c:spPr>
          <c:invertIfNegative val="0"/>
          <c:cat>
            <c:strRef>
              <c:f>SliderData!$A$2:$A$3</c:f>
              <c:strCache>
                <c:ptCount val="2"/>
                <c:pt idx="0">
                  <c:v>A - Slices</c:v>
                </c:pt>
                <c:pt idx="1">
                  <c:v>A - Indicator</c:v>
                </c:pt>
              </c:strCache>
            </c:strRef>
          </c:cat>
          <c:val>
            <c:numRef>
              <c:f>SliderData!$K$2:$K$3</c:f>
              <c:numCache>
                <c:formatCode>General</c:formatCode>
                <c:ptCount val="2"/>
                <c:pt idx="0" formatCode="0%">
                  <c:v>0.1</c:v>
                </c:pt>
              </c:numCache>
            </c:numRef>
          </c:val>
          <c:extLst>
            <c:ext xmlns:c16="http://schemas.microsoft.com/office/drawing/2014/chart" uri="{C3380CC4-5D6E-409C-BE32-E72D297353CC}">
              <c16:uniqueId val="{00000009-A5DB-CE4B-9F18-F3817CED3E4C}"/>
            </c:ext>
          </c:extLst>
        </c:ser>
        <c:dLbls>
          <c:showLegendKey val="0"/>
          <c:showVal val="0"/>
          <c:showCatName val="0"/>
          <c:showSerName val="0"/>
          <c:showPercent val="0"/>
          <c:showBubbleSize val="0"/>
        </c:dLbls>
        <c:gapWidth val="0"/>
        <c:overlap val="100"/>
        <c:axId val="690940224"/>
        <c:axId val="690927968"/>
      </c:barChart>
      <c:catAx>
        <c:axId val="690940224"/>
        <c:scaling>
          <c:orientation val="minMax"/>
        </c:scaling>
        <c:delete val="1"/>
        <c:axPos val="l"/>
        <c:numFmt formatCode="General" sourceLinked="1"/>
        <c:majorTickMark val="none"/>
        <c:minorTickMark val="none"/>
        <c:tickLblPos val="nextTo"/>
        <c:crossAx val="690927968"/>
        <c:crosses val="autoZero"/>
        <c:auto val="1"/>
        <c:lblAlgn val="ctr"/>
        <c:lblOffset val="100"/>
        <c:noMultiLvlLbl val="0"/>
      </c:catAx>
      <c:valAx>
        <c:axId val="690927968"/>
        <c:scaling>
          <c:orientation val="minMax"/>
          <c:max val="1.02"/>
          <c:min val="0"/>
        </c:scaling>
        <c:delete val="0"/>
        <c:axPos val="b"/>
        <c:numFmt formatCode="0%" sourceLinked="1"/>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nl-NL"/>
          </a:p>
        </c:txPr>
        <c:crossAx val="69094022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826334208223969E-2"/>
          <c:y val="0.26512249527867482"/>
          <c:w val="0.89568066491688536"/>
          <c:h val="0.62747837175187515"/>
        </c:manualLayout>
      </c:layout>
      <c:barChart>
        <c:barDir val="bar"/>
        <c:grouping val="stacked"/>
        <c:varyColors val="0"/>
        <c:ser>
          <c:idx val="0"/>
          <c:order val="0"/>
          <c:tx>
            <c:strRef>
              <c:f>Results!$C$72</c:f>
              <c:strCache>
                <c:ptCount val="1"/>
              </c:strCache>
            </c:strRef>
          </c:tx>
          <c:spPr>
            <a:solidFill>
              <a:schemeClr val="accent1"/>
            </a:solidFill>
            <a:ln>
              <a:noFill/>
            </a:ln>
            <a:effectLst/>
          </c:spPr>
          <c:invertIfNegative val="0"/>
          <c:dPt>
            <c:idx val="1"/>
            <c:invertIfNegative val="0"/>
            <c:bubble3D val="0"/>
            <c:spPr>
              <a:noFill/>
              <a:ln>
                <a:noFill/>
              </a:ln>
              <a:effectLst/>
            </c:spPr>
            <c:extLst>
              <c:ext xmlns:c16="http://schemas.microsoft.com/office/drawing/2014/chart" uri="{C3380CC4-5D6E-409C-BE32-E72D297353CC}">
                <c16:uniqueId val="{00000003-FCFC-D248-91BB-6A80ECDD6F66}"/>
              </c:ext>
            </c:extLst>
          </c:dPt>
          <c:cat>
            <c:strRef>
              <c:f>SliderData!$A$6:$A$7</c:f>
              <c:strCache>
                <c:ptCount val="2"/>
                <c:pt idx="0">
                  <c:v>B - Slices</c:v>
                </c:pt>
                <c:pt idx="1">
                  <c:v>B - Indicator</c:v>
                </c:pt>
              </c:strCache>
            </c:strRef>
          </c:cat>
          <c:val>
            <c:numRef>
              <c:f>SliderData!$B$6:$B$7</c:f>
              <c:numCache>
                <c:formatCode>0%</c:formatCode>
                <c:ptCount val="2"/>
                <c:pt idx="0">
                  <c:v>0.1</c:v>
                </c:pt>
                <c:pt idx="1">
                  <c:v>-0.06</c:v>
                </c:pt>
              </c:numCache>
            </c:numRef>
          </c:val>
          <c:extLst>
            <c:ext xmlns:c16="http://schemas.microsoft.com/office/drawing/2014/chart" uri="{C3380CC4-5D6E-409C-BE32-E72D297353CC}">
              <c16:uniqueId val="{00000004-FCFC-D248-91BB-6A80ECDD6F66}"/>
            </c:ext>
          </c:extLst>
        </c:ser>
        <c:ser>
          <c:idx val="1"/>
          <c:order val="1"/>
          <c:spPr>
            <a:solidFill>
              <a:schemeClr val="accent2"/>
            </a:solidFill>
            <a:ln>
              <a:noFill/>
            </a:ln>
            <a:effectLst/>
          </c:spPr>
          <c:invertIfNegative val="0"/>
          <c:dPt>
            <c:idx val="0"/>
            <c:invertIfNegative val="0"/>
            <c:bubble3D val="0"/>
            <c:spPr>
              <a:solidFill>
                <a:srgbClr val="4F82C0"/>
              </a:solidFill>
              <a:ln>
                <a:noFill/>
              </a:ln>
              <a:effectLst/>
            </c:spPr>
            <c:extLst>
              <c:ext xmlns:c16="http://schemas.microsoft.com/office/drawing/2014/chart" uri="{C3380CC4-5D6E-409C-BE32-E72D297353CC}">
                <c16:uniqueId val="{00000006-FCFC-D248-91BB-6A80ECDD6F66}"/>
              </c:ext>
            </c:extLst>
          </c:dPt>
          <c:dPt>
            <c:idx val="1"/>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8-FCFC-D248-91BB-6A80ECDD6F66}"/>
              </c:ext>
            </c:extLst>
          </c:dPt>
          <c:dLbls>
            <c:dLbl>
              <c:idx val="1"/>
              <c:layout>
                <c:manualLayout>
                  <c:x val="8.0101027537724607E-4"/>
                  <c:y val="0.3085669250711271"/>
                </c:manualLayout>
              </c:layout>
              <c:tx>
                <c:rich>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fld id="{38AA9C6C-FA5A-424F-A622-A8066E86B061}" type="CELLREF">
                      <a:rPr lang="en-US" sz="2400">
                        <a:solidFill>
                          <a:sysClr val="windowText" lastClr="000000"/>
                        </a:solidFill>
                      </a:rPr>
                      <a:pPr>
                        <a:defRPr sz="2400" b="1">
                          <a:solidFill>
                            <a:sysClr val="windowText" lastClr="000000"/>
                          </a:solidFill>
                        </a:defRPr>
                      </a:pPr>
                      <a:t>[CELLREF]</a:t>
                    </a:fld>
                    <a:endParaRPr lang="nl-NL"/>
                  </a:p>
                </c:rich>
              </c:tx>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15:dlblFieldTable>
                    <c15:dlblFTEntry>
                      <c15:txfldGUID>{38AA9C6C-FA5A-424F-A622-A8066E86B061}</c15:txfldGUID>
                      <c15:f>Results!$F$73</c15:f>
                      <c15:dlblFieldTableCache>
                        <c:ptCount val="1"/>
                        <c:pt idx="0">
                          <c:v>0%</c:v>
                        </c:pt>
                      </c15:dlblFieldTableCache>
                    </c15:dlblFTEntry>
                  </c15:dlblFieldTable>
                  <c15:showDataLabelsRange val="0"/>
                </c:ext>
                <c:ext xmlns:c16="http://schemas.microsoft.com/office/drawing/2014/chart" uri="{C3380CC4-5D6E-409C-BE32-E72D297353CC}">
                  <c16:uniqueId val="{00000008-FCFC-D248-91BB-6A80ECDD6F66}"/>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SliderData!$A$6:$A$7</c:f>
              <c:strCache>
                <c:ptCount val="2"/>
                <c:pt idx="0">
                  <c:v>B - Slices</c:v>
                </c:pt>
                <c:pt idx="1">
                  <c:v>B - Indicator</c:v>
                </c:pt>
              </c:strCache>
            </c:strRef>
          </c:cat>
          <c:val>
            <c:numRef>
              <c:f>SliderData!$C$2:$C$3</c:f>
              <c:numCache>
                <c:formatCode>0%</c:formatCode>
                <c:ptCount val="2"/>
                <c:pt idx="0">
                  <c:v>0.1</c:v>
                </c:pt>
                <c:pt idx="1">
                  <c:v>0.12</c:v>
                </c:pt>
              </c:numCache>
            </c:numRef>
          </c:val>
          <c:extLst>
            <c:ext xmlns:c16="http://schemas.microsoft.com/office/drawing/2014/chart" uri="{C3380CC4-5D6E-409C-BE32-E72D297353CC}">
              <c16:uniqueId val="{00000009-FCFC-D248-91BB-6A80ECDD6F66}"/>
            </c:ext>
          </c:extLst>
        </c:ser>
        <c:ser>
          <c:idx val="2"/>
          <c:order val="2"/>
          <c:spPr>
            <a:solidFill>
              <a:schemeClr val="accent3"/>
            </a:solidFill>
            <a:ln>
              <a:noFill/>
            </a:ln>
            <a:effectLst/>
          </c:spPr>
          <c:invertIfNegative val="0"/>
          <c:dPt>
            <c:idx val="0"/>
            <c:invertIfNegative val="0"/>
            <c:bubble3D val="0"/>
            <c:spPr>
              <a:solidFill>
                <a:srgbClr val="5588BD"/>
              </a:solidFill>
              <a:ln>
                <a:noFill/>
              </a:ln>
              <a:effectLst/>
            </c:spPr>
            <c:extLst>
              <c:ext xmlns:c16="http://schemas.microsoft.com/office/drawing/2014/chart" uri="{C3380CC4-5D6E-409C-BE32-E72D297353CC}">
                <c16:uniqueId val="{0000000B-FCFC-D248-91BB-6A80ECDD6F66}"/>
              </c:ext>
            </c:extLst>
          </c:dPt>
          <c:dPt>
            <c:idx val="1"/>
            <c:invertIfNegative val="0"/>
            <c:bubble3D val="0"/>
            <c:spPr>
              <a:noFill/>
              <a:ln>
                <a:noFill/>
              </a:ln>
              <a:effectLst/>
            </c:spPr>
            <c:extLst>
              <c:ext xmlns:c16="http://schemas.microsoft.com/office/drawing/2014/chart" uri="{C3380CC4-5D6E-409C-BE32-E72D297353CC}">
                <c16:uniqueId val="{0000000D-FCFC-D248-91BB-6A80ECDD6F66}"/>
              </c:ext>
            </c:extLst>
          </c:dPt>
          <c:cat>
            <c:strRef>
              <c:f>SliderData!$A$6:$A$7</c:f>
              <c:strCache>
                <c:ptCount val="2"/>
                <c:pt idx="0">
                  <c:v>B - Slices</c:v>
                </c:pt>
                <c:pt idx="1">
                  <c:v>B - Indicator</c:v>
                </c:pt>
              </c:strCache>
            </c:strRef>
          </c:cat>
          <c:val>
            <c:numRef>
              <c:f>SliderData!$D$2:$D$3</c:f>
              <c:numCache>
                <c:formatCode>0%</c:formatCode>
                <c:ptCount val="2"/>
                <c:pt idx="0">
                  <c:v>0.1</c:v>
                </c:pt>
                <c:pt idx="1">
                  <c:v>0.94</c:v>
                </c:pt>
              </c:numCache>
            </c:numRef>
          </c:val>
          <c:extLst>
            <c:ext xmlns:c16="http://schemas.microsoft.com/office/drawing/2014/chart" uri="{C3380CC4-5D6E-409C-BE32-E72D297353CC}">
              <c16:uniqueId val="{0000000E-FCFC-D248-91BB-6A80ECDD6F66}"/>
            </c:ext>
          </c:extLst>
        </c:ser>
        <c:ser>
          <c:idx val="3"/>
          <c:order val="3"/>
          <c:spPr>
            <a:solidFill>
              <a:schemeClr val="accent4"/>
            </a:solidFill>
            <a:ln>
              <a:noFill/>
            </a:ln>
            <a:effectLst/>
          </c:spPr>
          <c:invertIfNegative val="0"/>
          <c:dPt>
            <c:idx val="0"/>
            <c:invertIfNegative val="0"/>
            <c:bubble3D val="0"/>
            <c:spPr>
              <a:solidFill>
                <a:srgbClr val="5C91B6"/>
              </a:solidFill>
              <a:ln>
                <a:noFill/>
              </a:ln>
              <a:effectLst/>
            </c:spPr>
            <c:extLst>
              <c:ext xmlns:c16="http://schemas.microsoft.com/office/drawing/2014/chart" uri="{C3380CC4-5D6E-409C-BE32-E72D297353CC}">
                <c16:uniqueId val="{00000010-FCFC-D248-91BB-6A80ECDD6F66}"/>
              </c:ext>
            </c:extLst>
          </c:dPt>
          <c:cat>
            <c:strRef>
              <c:f>SliderData!$A$6:$A$7</c:f>
              <c:strCache>
                <c:ptCount val="2"/>
                <c:pt idx="0">
                  <c:v>B - Slices</c:v>
                </c:pt>
                <c:pt idx="1">
                  <c:v>B - Indicator</c:v>
                </c:pt>
              </c:strCache>
            </c:strRef>
          </c:cat>
          <c:val>
            <c:numRef>
              <c:f>SliderData!$E$2:$E$3</c:f>
              <c:numCache>
                <c:formatCode>General</c:formatCode>
                <c:ptCount val="2"/>
                <c:pt idx="0" formatCode="0%">
                  <c:v>0.1</c:v>
                </c:pt>
              </c:numCache>
            </c:numRef>
          </c:val>
          <c:extLst>
            <c:ext xmlns:c16="http://schemas.microsoft.com/office/drawing/2014/chart" uri="{C3380CC4-5D6E-409C-BE32-E72D297353CC}">
              <c16:uniqueId val="{00000011-FCFC-D248-91BB-6A80ECDD6F66}"/>
            </c:ext>
          </c:extLst>
        </c:ser>
        <c:ser>
          <c:idx val="4"/>
          <c:order val="4"/>
          <c:spPr>
            <a:solidFill>
              <a:srgbClr val="5D93A1"/>
            </a:solidFill>
            <a:ln>
              <a:noFill/>
            </a:ln>
            <a:effectLst/>
          </c:spPr>
          <c:invertIfNegative val="0"/>
          <c:cat>
            <c:strRef>
              <c:f>SliderData!$A$6:$A$7</c:f>
              <c:strCache>
                <c:ptCount val="2"/>
                <c:pt idx="0">
                  <c:v>B - Slices</c:v>
                </c:pt>
                <c:pt idx="1">
                  <c:v>B - Indicator</c:v>
                </c:pt>
              </c:strCache>
            </c:strRef>
          </c:cat>
          <c:val>
            <c:numRef>
              <c:f>SliderData!$F$2:$F$3</c:f>
              <c:numCache>
                <c:formatCode>General</c:formatCode>
                <c:ptCount val="2"/>
                <c:pt idx="0" formatCode="0%">
                  <c:v>0.1</c:v>
                </c:pt>
              </c:numCache>
            </c:numRef>
          </c:val>
          <c:extLst>
            <c:ext xmlns:c16="http://schemas.microsoft.com/office/drawing/2014/chart" uri="{C3380CC4-5D6E-409C-BE32-E72D297353CC}">
              <c16:uniqueId val="{00000012-FCFC-D248-91BB-6A80ECDD6F66}"/>
            </c:ext>
          </c:extLst>
        </c:ser>
        <c:ser>
          <c:idx val="5"/>
          <c:order val="5"/>
          <c:spPr>
            <a:solidFill>
              <a:srgbClr val="5B8F8B"/>
            </a:solidFill>
            <a:ln>
              <a:noFill/>
            </a:ln>
            <a:effectLst/>
          </c:spPr>
          <c:invertIfNegative val="0"/>
          <c:cat>
            <c:strRef>
              <c:f>SliderData!$A$6:$A$7</c:f>
              <c:strCache>
                <c:ptCount val="2"/>
                <c:pt idx="0">
                  <c:v>B - Slices</c:v>
                </c:pt>
                <c:pt idx="1">
                  <c:v>B - Indicator</c:v>
                </c:pt>
              </c:strCache>
            </c:strRef>
          </c:cat>
          <c:val>
            <c:numRef>
              <c:f>SliderData!$G$2:$G$3</c:f>
              <c:numCache>
                <c:formatCode>General</c:formatCode>
                <c:ptCount val="2"/>
                <c:pt idx="0" formatCode="0%">
                  <c:v>0.1</c:v>
                </c:pt>
              </c:numCache>
            </c:numRef>
          </c:val>
          <c:extLst>
            <c:ext xmlns:c16="http://schemas.microsoft.com/office/drawing/2014/chart" uri="{C3380CC4-5D6E-409C-BE32-E72D297353CC}">
              <c16:uniqueId val="{00000013-FCFC-D248-91BB-6A80ECDD6F66}"/>
            </c:ext>
          </c:extLst>
        </c:ser>
        <c:ser>
          <c:idx val="6"/>
          <c:order val="6"/>
          <c:spPr>
            <a:solidFill>
              <a:srgbClr val="60967D"/>
            </a:solidFill>
            <a:ln>
              <a:noFill/>
            </a:ln>
            <a:effectLst/>
          </c:spPr>
          <c:invertIfNegative val="0"/>
          <c:cat>
            <c:strRef>
              <c:f>SliderData!$A$6:$A$7</c:f>
              <c:strCache>
                <c:ptCount val="2"/>
                <c:pt idx="0">
                  <c:v>B - Slices</c:v>
                </c:pt>
                <c:pt idx="1">
                  <c:v>B - Indicator</c:v>
                </c:pt>
              </c:strCache>
            </c:strRef>
          </c:cat>
          <c:val>
            <c:numRef>
              <c:f>SliderData!$H$2:$H$3</c:f>
              <c:numCache>
                <c:formatCode>General</c:formatCode>
                <c:ptCount val="2"/>
                <c:pt idx="0" formatCode="0%">
                  <c:v>0.1</c:v>
                </c:pt>
              </c:numCache>
            </c:numRef>
          </c:val>
          <c:extLst>
            <c:ext xmlns:c16="http://schemas.microsoft.com/office/drawing/2014/chart" uri="{C3380CC4-5D6E-409C-BE32-E72D297353CC}">
              <c16:uniqueId val="{00000014-FCFC-D248-91BB-6A80ECDD6F66}"/>
            </c:ext>
          </c:extLst>
        </c:ser>
        <c:ser>
          <c:idx val="7"/>
          <c:order val="7"/>
          <c:spPr>
            <a:solidFill>
              <a:srgbClr val="679E76"/>
            </a:solidFill>
            <a:ln>
              <a:noFill/>
            </a:ln>
            <a:effectLst/>
          </c:spPr>
          <c:invertIfNegative val="0"/>
          <c:cat>
            <c:strRef>
              <c:f>SliderData!$A$6:$A$7</c:f>
              <c:strCache>
                <c:ptCount val="2"/>
                <c:pt idx="0">
                  <c:v>B - Slices</c:v>
                </c:pt>
                <c:pt idx="1">
                  <c:v>B - Indicator</c:v>
                </c:pt>
              </c:strCache>
            </c:strRef>
          </c:cat>
          <c:val>
            <c:numRef>
              <c:f>SliderData!$I$2:$I$3</c:f>
              <c:numCache>
                <c:formatCode>General</c:formatCode>
                <c:ptCount val="2"/>
                <c:pt idx="0" formatCode="0%">
                  <c:v>0.1</c:v>
                </c:pt>
              </c:numCache>
            </c:numRef>
          </c:val>
          <c:extLst>
            <c:ext xmlns:c16="http://schemas.microsoft.com/office/drawing/2014/chart" uri="{C3380CC4-5D6E-409C-BE32-E72D297353CC}">
              <c16:uniqueId val="{00000015-FCFC-D248-91BB-6A80ECDD6F66}"/>
            </c:ext>
          </c:extLst>
        </c:ser>
        <c:ser>
          <c:idx val="8"/>
          <c:order val="8"/>
          <c:spPr>
            <a:solidFill>
              <a:srgbClr val="669C5C"/>
            </a:solidFill>
            <a:ln>
              <a:noFill/>
            </a:ln>
            <a:effectLst/>
          </c:spPr>
          <c:invertIfNegative val="0"/>
          <c:cat>
            <c:strRef>
              <c:f>SliderData!$A$6:$A$7</c:f>
              <c:strCache>
                <c:ptCount val="2"/>
                <c:pt idx="0">
                  <c:v>B - Slices</c:v>
                </c:pt>
                <c:pt idx="1">
                  <c:v>B - Indicator</c:v>
                </c:pt>
              </c:strCache>
            </c:strRef>
          </c:cat>
          <c:val>
            <c:numRef>
              <c:f>SliderData!$J$2:$J$3</c:f>
              <c:numCache>
                <c:formatCode>General</c:formatCode>
                <c:ptCount val="2"/>
                <c:pt idx="0" formatCode="0%">
                  <c:v>0.1</c:v>
                </c:pt>
              </c:numCache>
            </c:numRef>
          </c:val>
          <c:extLst>
            <c:ext xmlns:c16="http://schemas.microsoft.com/office/drawing/2014/chart" uri="{C3380CC4-5D6E-409C-BE32-E72D297353CC}">
              <c16:uniqueId val="{00000016-FCFC-D248-91BB-6A80ECDD6F66}"/>
            </c:ext>
          </c:extLst>
        </c:ser>
        <c:ser>
          <c:idx val="9"/>
          <c:order val="9"/>
          <c:spPr>
            <a:solidFill>
              <a:srgbClr val="669C4A"/>
            </a:solidFill>
            <a:ln>
              <a:noFill/>
            </a:ln>
            <a:effectLst/>
          </c:spPr>
          <c:invertIfNegative val="0"/>
          <c:cat>
            <c:strRef>
              <c:f>SliderData!$A$6:$A$7</c:f>
              <c:strCache>
                <c:ptCount val="2"/>
                <c:pt idx="0">
                  <c:v>B - Slices</c:v>
                </c:pt>
                <c:pt idx="1">
                  <c:v>B - Indicator</c:v>
                </c:pt>
              </c:strCache>
            </c:strRef>
          </c:cat>
          <c:val>
            <c:numRef>
              <c:f>SliderData!$K$2:$K$3</c:f>
              <c:numCache>
                <c:formatCode>General</c:formatCode>
                <c:ptCount val="2"/>
                <c:pt idx="0" formatCode="0%">
                  <c:v>0.1</c:v>
                </c:pt>
              </c:numCache>
            </c:numRef>
          </c:val>
          <c:extLst>
            <c:ext xmlns:c16="http://schemas.microsoft.com/office/drawing/2014/chart" uri="{C3380CC4-5D6E-409C-BE32-E72D297353CC}">
              <c16:uniqueId val="{00000017-FCFC-D248-91BB-6A80ECDD6F66}"/>
            </c:ext>
          </c:extLst>
        </c:ser>
        <c:dLbls>
          <c:showLegendKey val="0"/>
          <c:showVal val="0"/>
          <c:showCatName val="0"/>
          <c:showSerName val="0"/>
          <c:showPercent val="0"/>
          <c:showBubbleSize val="0"/>
        </c:dLbls>
        <c:gapWidth val="0"/>
        <c:overlap val="100"/>
        <c:axId val="690940224"/>
        <c:axId val="690927968"/>
      </c:barChart>
      <c:catAx>
        <c:axId val="690940224"/>
        <c:scaling>
          <c:orientation val="minMax"/>
        </c:scaling>
        <c:delete val="1"/>
        <c:axPos val="l"/>
        <c:numFmt formatCode="General" sourceLinked="1"/>
        <c:majorTickMark val="none"/>
        <c:minorTickMark val="none"/>
        <c:tickLblPos val="nextTo"/>
        <c:crossAx val="690927968"/>
        <c:crosses val="autoZero"/>
        <c:auto val="1"/>
        <c:lblAlgn val="ctr"/>
        <c:lblOffset val="100"/>
        <c:noMultiLvlLbl val="0"/>
      </c:catAx>
      <c:valAx>
        <c:axId val="690927968"/>
        <c:scaling>
          <c:orientation val="minMax"/>
          <c:max val="1.02"/>
          <c:min val="0"/>
        </c:scaling>
        <c:delete val="0"/>
        <c:axPos val="b"/>
        <c:numFmt formatCode="0%" sourceLinked="1"/>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nl-NL"/>
          </a:p>
        </c:txPr>
        <c:crossAx val="69094022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826334208223969E-2"/>
          <c:y val="0.26512249527867482"/>
          <c:w val="0.89568066491688536"/>
          <c:h val="0.62747837175187515"/>
        </c:manualLayout>
      </c:layout>
      <c:barChart>
        <c:barDir val="bar"/>
        <c:grouping val="stacked"/>
        <c:varyColors val="0"/>
        <c:ser>
          <c:idx val="0"/>
          <c:order val="0"/>
          <c:tx>
            <c:strRef>
              <c:f>Results!$C$72</c:f>
              <c:strCache>
                <c:ptCount val="1"/>
              </c:strCache>
            </c:strRef>
          </c:tx>
          <c:spPr>
            <a:solidFill>
              <a:schemeClr val="accent1"/>
            </a:solidFill>
            <a:ln>
              <a:noFill/>
            </a:ln>
            <a:effectLst/>
          </c:spPr>
          <c:invertIfNegative val="0"/>
          <c:dPt>
            <c:idx val="1"/>
            <c:invertIfNegative val="0"/>
            <c:bubble3D val="0"/>
            <c:spPr>
              <a:noFill/>
              <a:ln>
                <a:noFill/>
              </a:ln>
              <a:effectLst/>
            </c:spPr>
            <c:extLst>
              <c:ext xmlns:c16="http://schemas.microsoft.com/office/drawing/2014/chart" uri="{C3380CC4-5D6E-409C-BE32-E72D297353CC}">
                <c16:uniqueId val="{00000001-140D-9C4C-B596-82899512B59A}"/>
              </c:ext>
            </c:extLst>
          </c:dPt>
          <c:cat>
            <c:strRef>
              <c:f>SliderData!$A$10:$A$11</c:f>
              <c:strCache>
                <c:ptCount val="2"/>
                <c:pt idx="0">
                  <c:v>C - Slices</c:v>
                </c:pt>
                <c:pt idx="1">
                  <c:v>C - Indicator</c:v>
                </c:pt>
              </c:strCache>
            </c:strRef>
          </c:cat>
          <c:val>
            <c:numRef>
              <c:f>SliderData!$B$10:$B$11</c:f>
              <c:numCache>
                <c:formatCode>0%</c:formatCode>
                <c:ptCount val="2"/>
                <c:pt idx="0">
                  <c:v>0.1</c:v>
                </c:pt>
                <c:pt idx="1">
                  <c:v>-0.06</c:v>
                </c:pt>
              </c:numCache>
            </c:numRef>
          </c:val>
          <c:extLst>
            <c:ext xmlns:c16="http://schemas.microsoft.com/office/drawing/2014/chart" uri="{C3380CC4-5D6E-409C-BE32-E72D297353CC}">
              <c16:uniqueId val="{00000002-140D-9C4C-B596-82899512B59A}"/>
            </c:ext>
          </c:extLst>
        </c:ser>
        <c:ser>
          <c:idx val="1"/>
          <c:order val="1"/>
          <c:spPr>
            <a:solidFill>
              <a:schemeClr val="accent2"/>
            </a:solidFill>
            <a:ln>
              <a:noFill/>
            </a:ln>
            <a:effectLst/>
          </c:spPr>
          <c:invertIfNegative val="0"/>
          <c:dPt>
            <c:idx val="0"/>
            <c:invertIfNegative val="0"/>
            <c:bubble3D val="0"/>
            <c:spPr>
              <a:solidFill>
                <a:srgbClr val="4F82C0"/>
              </a:solidFill>
              <a:ln>
                <a:noFill/>
              </a:ln>
              <a:effectLst/>
            </c:spPr>
            <c:extLst>
              <c:ext xmlns:c16="http://schemas.microsoft.com/office/drawing/2014/chart" uri="{C3380CC4-5D6E-409C-BE32-E72D297353CC}">
                <c16:uniqueId val="{00000004-140D-9C4C-B596-82899512B59A}"/>
              </c:ext>
            </c:extLst>
          </c:dPt>
          <c:dPt>
            <c:idx val="1"/>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6-140D-9C4C-B596-82899512B59A}"/>
              </c:ext>
            </c:extLst>
          </c:dPt>
          <c:dLbls>
            <c:dLbl>
              <c:idx val="1"/>
              <c:layout>
                <c:manualLayout>
                  <c:x val="8.0101027537724607E-4"/>
                  <c:y val="0.33185187858635556"/>
                </c:manualLayout>
              </c:layout>
              <c:tx>
                <c:strRef>
                  <c:f>Results!$F$74</c:f>
                  <c:strCache>
                    <c:ptCount val="1"/>
                    <c:pt idx="0">
                      <c:v>0%</c:v>
                    </c:pt>
                  </c:strCache>
                </c:strRef>
              </c:tx>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15:dlblFieldTable>
                    <c15:dlblFTEntry>
                      <c15:txfldGUID>{57CBD2FD-496D-D048-BD5C-A09AFDDD9317}</c15:txfldGUID>
                      <c15:f>Results!$F$74</c15:f>
                      <c15:dlblFieldTableCache>
                        <c:ptCount val="1"/>
                        <c:pt idx="0">
                          <c:v>0%</c:v>
                        </c:pt>
                      </c15:dlblFieldTableCache>
                    </c15:dlblFTEntry>
                  </c15:dlblFieldTable>
                  <c15:showDataLabelsRange val="0"/>
                </c:ext>
                <c:ext xmlns:c16="http://schemas.microsoft.com/office/drawing/2014/chart" uri="{C3380CC4-5D6E-409C-BE32-E72D297353CC}">
                  <c16:uniqueId val="{00000006-140D-9C4C-B596-82899512B59A}"/>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SliderData!$A$10:$A$11</c:f>
              <c:strCache>
                <c:ptCount val="2"/>
                <c:pt idx="0">
                  <c:v>C - Slices</c:v>
                </c:pt>
                <c:pt idx="1">
                  <c:v>C - Indicator</c:v>
                </c:pt>
              </c:strCache>
            </c:strRef>
          </c:cat>
          <c:val>
            <c:numRef>
              <c:f>SliderData!$C$2:$C$3</c:f>
              <c:numCache>
                <c:formatCode>0%</c:formatCode>
                <c:ptCount val="2"/>
                <c:pt idx="0">
                  <c:v>0.1</c:v>
                </c:pt>
                <c:pt idx="1">
                  <c:v>0.12</c:v>
                </c:pt>
              </c:numCache>
            </c:numRef>
          </c:val>
          <c:extLst>
            <c:ext xmlns:c16="http://schemas.microsoft.com/office/drawing/2014/chart" uri="{C3380CC4-5D6E-409C-BE32-E72D297353CC}">
              <c16:uniqueId val="{00000007-140D-9C4C-B596-82899512B59A}"/>
            </c:ext>
          </c:extLst>
        </c:ser>
        <c:ser>
          <c:idx val="2"/>
          <c:order val="2"/>
          <c:spPr>
            <a:solidFill>
              <a:schemeClr val="accent3"/>
            </a:solidFill>
            <a:ln>
              <a:noFill/>
            </a:ln>
            <a:effectLst/>
          </c:spPr>
          <c:invertIfNegative val="0"/>
          <c:dPt>
            <c:idx val="0"/>
            <c:invertIfNegative val="0"/>
            <c:bubble3D val="0"/>
            <c:spPr>
              <a:solidFill>
                <a:srgbClr val="5588BD"/>
              </a:solidFill>
              <a:ln>
                <a:noFill/>
              </a:ln>
              <a:effectLst/>
            </c:spPr>
            <c:extLst>
              <c:ext xmlns:c16="http://schemas.microsoft.com/office/drawing/2014/chart" uri="{C3380CC4-5D6E-409C-BE32-E72D297353CC}">
                <c16:uniqueId val="{00000009-140D-9C4C-B596-82899512B59A}"/>
              </c:ext>
            </c:extLst>
          </c:dPt>
          <c:dPt>
            <c:idx val="1"/>
            <c:invertIfNegative val="0"/>
            <c:bubble3D val="0"/>
            <c:spPr>
              <a:noFill/>
              <a:ln>
                <a:noFill/>
              </a:ln>
              <a:effectLst/>
            </c:spPr>
            <c:extLst>
              <c:ext xmlns:c16="http://schemas.microsoft.com/office/drawing/2014/chart" uri="{C3380CC4-5D6E-409C-BE32-E72D297353CC}">
                <c16:uniqueId val="{0000000B-140D-9C4C-B596-82899512B59A}"/>
              </c:ext>
            </c:extLst>
          </c:dPt>
          <c:cat>
            <c:strRef>
              <c:f>SliderData!$A$10:$A$11</c:f>
              <c:strCache>
                <c:ptCount val="2"/>
                <c:pt idx="0">
                  <c:v>C - Slices</c:v>
                </c:pt>
                <c:pt idx="1">
                  <c:v>C - Indicator</c:v>
                </c:pt>
              </c:strCache>
            </c:strRef>
          </c:cat>
          <c:val>
            <c:numRef>
              <c:f>SliderData!$D$2:$D$3</c:f>
              <c:numCache>
                <c:formatCode>0%</c:formatCode>
                <c:ptCount val="2"/>
                <c:pt idx="0">
                  <c:v>0.1</c:v>
                </c:pt>
                <c:pt idx="1">
                  <c:v>0.94</c:v>
                </c:pt>
              </c:numCache>
            </c:numRef>
          </c:val>
          <c:extLst>
            <c:ext xmlns:c16="http://schemas.microsoft.com/office/drawing/2014/chart" uri="{C3380CC4-5D6E-409C-BE32-E72D297353CC}">
              <c16:uniqueId val="{0000000C-140D-9C4C-B596-82899512B59A}"/>
            </c:ext>
          </c:extLst>
        </c:ser>
        <c:ser>
          <c:idx val="3"/>
          <c:order val="3"/>
          <c:spPr>
            <a:solidFill>
              <a:schemeClr val="accent4"/>
            </a:solidFill>
            <a:ln>
              <a:noFill/>
            </a:ln>
            <a:effectLst/>
          </c:spPr>
          <c:invertIfNegative val="0"/>
          <c:dPt>
            <c:idx val="0"/>
            <c:invertIfNegative val="0"/>
            <c:bubble3D val="0"/>
            <c:spPr>
              <a:solidFill>
                <a:srgbClr val="5C91B6"/>
              </a:solidFill>
              <a:ln>
                <a:noFill/>
              </a:ln>
              <a:effectLst/>
            </c:spPr>
            <c:extLst>
              <c:ext xmlns:c16="http://schemas.microsoft.com/office/drawing/2014/chart" uri="{C3380CC4-5D6E-409C-BE32-E72D297353CC}">
                <c16:uniqueId val="{0000000E-140D-9C4C-B596-82899512B59A}"/>
              </c:ext>
            </c:extLst>
          </c:dPt>
          <c:cat>
            <c:strRef>
              <c:f>SliderData!$A$10:$A$11</c:f>
              <c:strCache>
                <c:ptCount val="2"/>
                <c:pt idx="0">
                  <c:v>C - Slices</c:v>
                </c:pt>
                <c:pt idx="1">
                  <c:v>C - Indicator</c:v>
                </c:pt>
              </c:strCache>
            </c:strRef>
          </c:cat>
          <c:val>
            <c:numRef>
              <c:f>SliderData!$E$2:$E$3</c:f>
              <c:numCache>
                <c:formatCode>General</c:formatCode>
                <c:ptCount val="2"/>
                <c:pt idx="0" formatCode="0%">
                  <c:v>0.1</c:v>
                </c:pt>
              </c:numCache>
            </c:numRef>
          </c:val>
          <c:extLst>
            <c:ext xmlns:c16="http://schemas.microsoft.com/office/drawing/2014/chart" uri="{C3380CC4-5D6E-409C-BE32-E72D297353CC}">
              <c16:uniqueId val="{0000000F-140D-9C4C-B596-82899512B59A}"/>
            </c:ext>
          </c:extLst>
        </c:ser>
        <c:ser>
          <c:idx val="4"/>
          <c:order val="4"/>
          <c:spPr>
            <a:solidFill>
              <a:srgbClr val="5D93A1"/>
            </a:solidFill>
            <a:ln>
              <a:noFill/>
            </a:ln>
            <a:effectLst/>
          </c:spPr>
          <c:invertIfNegative val="0"/>
          <c:cat>
            <c:strRef>
              <c:f>SliderData!$A$10:$A$11</c:f>
              <c:strCache>
                <c:ptCount val="2"/>
                <c:pt idx="0">
                  <c:v>C - Slices</c:v>
                </c:pt>
                <c:pt idx="1">
                  <c:v>C - Indicator</c:v>
                </c:pt>
              </c:strCache>
            </c:strRef>
          </c:cat>
          <c:val>
            <c:numRef>
              <c:f>SliderData!$F$2:$F$3</c:f>
              <c:numCache>
                <c:formatCode>General</c:formatCode>
                <c:ptCount val="2"/>
                <c:pt idx="0" formatCode="0%">
                  <c:v>0.1</c:v>
                </c:pt>
              </c:numCache>
            </c:numRef>
          </c:val>
          <c:extLst>
            <c:ext xmlns:c16="http://schemas.microsoft.com/office/drawing/2014/chart" uri="{C3380CC4-5D6E-409C-BE32-E72D297353CC}">
              <c16:uniqueId val="{00000010-140D-9C4C-B596-82899512B59A}"/>
            </c:ext>
          </c:extLst>
        </c:ser>
        <c:ser>
          <c:idx val="5"/>
          <c:order val="5"/>
          <c:spPr>
            <a:solidFill>
              <a:srgbClr val="5B8F8B"/>
            </a:solidFill>
            <a:ln>
              <a:noFill/>
            </a:ln>
            <a:effectLst/>
          </c:spPr>
          <c:invertIfNegative val="0"/>
          <c:cat>
            <c:strRef>
              <c:f>SliderData!$A$10:$A$11</c:f>
              <c:strCache>
                <c:ptCount val="2"/>
                <c:pt idx="0">
                  <c:v>C - Slices</c:v>
                </c:pt>
                <c:pt idx="1">
                  <c:v>C - Indicator</c:v>
                </c:pt>
              </c:strCache>
            </c:strRef>
          </c:cat>
          <c:val>
            <c:numRef>
              <c:f>SliderData!$G$2:$G$3</c:f>
              <c:numCache>
                <c:formatCode>General</c:formatCode>
                <c:ptCount val="2"/>
                <c:pt idx="0" formatCode="0%">
                  <c:v>0.1</c:v>
                </c:pt>
              </c:numCache>
            </c:numRef>
          </c:val>
          <c:extLst>
            <c:ext xmlns:c16="http://schemas.microsoft.com/office/drawing/2014/chart" uri="{C3380CC4-5D6E-409C-BE32-E72D297353CC}">
              <c16:uniqueId val="{00000011-140D-9C4C-B596-82899512B59A}"/>
            </c:ext>
          </c:extLst>
        </c:ser>
        <c:ser>
          <c:idx val="6"/>
          <c:order val="6"/>
          <c:spPr>
            <a:solidFill>
              <a:srgbClr val="60967D"/>
            </a:solidFill>
            <a:ln>
              <a:noFill/>
            </a:ln>
            <a:effectLst/>
          </c:spPr>
          <c:invertIfNegative val="0"/>
          <c:cat>
            <c:strRef>
              <c:f>SliderData!$A$10:$A$11</c:f>
              <c:strCache>
                <c:ptCount val="2"/>
                <c:pt idx="0">
                  <c:v>C - Slices</c:v>
                </c:pt>
                <c:pt idx="1">
                  <c:v>C - Indicator</c:v>
                </c:pt>
              </c:strCache>
            </c:strRef>
          </c:cat>
          <c:val>
            <c:numRef>
              <c:f>SliderData!$H$2:$H$3</c:f>
              <c:numCache>
                <c:formatCode>General</c:formatCode>
                <c:ptCount val="2"/>
                <c:pt idx="0" formatCode="0%">
                  <c:v>0.1</c:v>
                </c:pt>
              </c:numCache>
            </c:numRef>
          </c:val>
          <c:extLst>
            <c:ext xmlns:c16="http://schemas.microsoft.com/office/drawing/2014/chart" uri="{C3380CC4-5D6E-409C-BE32-E72D297353CC}">
              <c16:uniqueId val="{00000012-140D-9C4C-B596-82899512B59A}"/>
            </c:ext>
          </c:extLst>
        </c:ser>
        <c:ser>
          <c:idx val="7"/>
          <c:order val="7"/>
          <c:spPr>
            <a:solidFill>
              <a:srgbClr val="679E76"/>
            </a:solidFill>
            <a:ln>
              <a:noFill/>
            </a:ln>
            <a:effectLst/>
          </c:spPr>
          <c:invertIfNegative val="0"/>
          <c:cat>
            <c:strRef>
              <c:f>SliderData!$A$10:$A$11</c:f>
              <c:strCache>
                <c:ptCount val="2"/>
                <c:pt idx="0">
                  <c:v>C - Slices</c:v>
                </c:pt>
                <c:pt idx="1">
                  <c:v>C - Indicator</c:v>
                </c:pt>
              </c:strCache>
            </c:strRef>
          </c:cat>
          <c:val>
            <c:numRef>
              <c:f>SliderData!$I$2:$I$3</c:f>
              <c:numCache>
                <c:formatCode>General</c:formatCode>
                <c:ptCount val="2"/>
                <c:pt idx="0" formatCode="0%">
                  <c:v>0.1</c:v>
                </c:pt>
              </c:numCache>
            </c:numRef>
          </c:val>
          <c:extLst>
            <c:ext xmlns:c16="http://schemas.microsoft.com/office/drawing/2014/chart" uri="{C3380CC4-5D6E-409C-BE32-E72D297353CC}">
              <c16:uniqueId val="{00000013-140D-9C4C-B596-82899512B59A}"/>
            </c:ext>
          </c:extLst>
        </c:ser>
        <c:ser>
          <c:idx val="8"/>
          <c:order val="8"/>
          <c:spPr>
            <a:solidFill>
              <a:srgbClr val="669C5C"/>
            </a:solidFill>
            <a:ln>
              <a:noFill/>
            </a:ln>
            <a:effectLst/>
          </c:spPr>
          <c:invertIfNegative val="0"/>
          <c:cat>
            <c:strRef>
              <c:f>SliderData!$A$10:$A$11</c:f>
              <c:strCache>
                <c:ptCount val="2"/>
                <c:pt idx="0">
                  <c:v>C - Slices</c:v>
                </c:pt>
                <c:pt idx="1">
                  <c:v>C - Indicator</c:v>
                </c:pt>
              </c:strCache>
            </c:strRef>
          </c:cat>
          <c:val>
            <c:numRef>
              <c:f>SliderData!$J$2:$J$3</c:f>
              <c:numCache>
                <c:formatCode>General</c:formatCode>
                <c:ptCount val="2"/>
                <c:pt idx="0" formatCode="0%">
                  <c:v>0.1</c:v>
                </c:pt>
              </c:numCache>
            </c:numRef>
          </c:val>
          <c:extLst>
            <c:ext xmlns:c16="http://schemas.microsoft.com/office/drawing/2014/chart" uri="{C3380CC4-5D6E-409C-BE32-E72D297353CC}">
              <c16:uniqueId val="{00000014-140D-9C4C-B596-82899512B59A}"/>
            </c:ext>
          </c:extLst>
        </c:ser>
        <c:ser>
          <c:idx val="9"/>
          <c:order val="9"/>
          <c:spPr>
            <a:solidFill>
              <a:srgbClr val="669C4A"/>
            </a:solidFill>
            <a:ln>
              <a:noFill/>
            </a:ln>
            <a:effectLst/>
          </c:spPr>
          <c:invertIfNegative val="0"/>
          <c:cat>
            <c:strRef>
              <c:f>SliderData!$A$10:$A$11</c:f>
              <c:strCache>
                <c:ptCount val="2"/>
                <c:pt idx="0">
                  <c:v>C - Slices</c:v>
                </c:pt>
                <c:pt idx="1">
                  <c:v>C - Indicator</c:v>
                </c:pt>
              </c:strCache>
            </c:strRef>
          </c:cat>
          <c:val>
            <c:numRef>
              <c:f>SliderData!$K$2:$K$3</c:f>
              <c:numCache>
                <c:formatCode>General</c:formatCode>
                <c:ptCount val="2"/>
                <c:pt idx="0" formatCode="0%">
                  <c:v>0.1</c:v>
                </c:pt>
              </c:numCache>
            </c:numRef>
          </c:val>
          <c:extLst>
            <c:ext xmlns:c16="http://schemas.microsoft.com/office/drawing/2014/chart" uri="{C3380CC4-5D6E-409C-BE32-E72D297353CC}">
              <c16:uniqueId val="{00000015-140D-9C4C-B596-82899512B59A}"/>
            </c:ext>
          </c:extLst>
        </c:ser>
        <c:dLbls>
          <c:showLegendKey val="0"/>
          <c:showVal val="0"/>
          <c:showCatName val="0"/>
          <c:showSerName val="0"/>
          <c:showPercent val="0"/>
          <c:showBubbleSize val="0"/>
        </c:dLbls>
        <c:gapWidth val="0"/>
        <c:overlap val="100"/>
        <c:axId val="690940224"/>
        <c:axId val="690927968"/>
      </c:barChart>
      <c:catAx>
        <c:axId val="690940224"/>
        <c:scaling>
          <c:orientation val="minMax"/>
        </c:scaling>
        <c:delete val="1"/>
        <c:axPos val="l"/>
        <c:numFmt formatCode="General" sourceLinked="1"/>
        <c:majorTickMark val="none"/>
        <c:minorTickMark val="none"/>
        <c:tickLblPos val="nextTo"/>
        <c:crossAx val="690927968"/>
        <c:crosses val="autoZero"/>
        <c:auto val="1"/>
        <c:lblAlgn val="ctr"/>
        <c:lblOffset val="100"/>
        <c:noMultiLvlLbl val="0"/>
      </c:catAx>
      <c:valAx>
        <c:axId val="690927968"/>
        <c:scaling>
          <c:orientation val="minMax"/>
          <c:max val="1.02"/>
          <c:min val="0"/>
        </c:scaling>
        <c:delete val="0"/>
        <c:axPos val="b"/>
        <c:numFmt formatCode="0%" sourceLinked="1"/>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nl-NL"/>
          </a:p>
        </c:txPr>
        <c:crossAx val="69094022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826334208223969E-2"/>
          <c:y val="0.26512249527867482"/>
          <c:w val="0.89568066491688536"/>
          <c:h val="0.62747837175187515"/>
        </c:manualLayout>
      </c:layout>
      <c:barChart>
        <c:barDir val="bar"/>
        <c:grouping val="stacked"/>
        <c:varyColors val="0"/>
        <c:ser>
          <c:idx val="0"/>
          <c:order val="0"/>
          <c:tx>
            <c:strRef>
              <c:f>Results!$C$72</c:f>
              <c:strCache>
                <c:ptCount val="1"/>
              </c:strCache>
            </c:strRef>
          </c:tx>
          <c:spPr>
            <a:solidFill>
              <a:schemeClr val="accent1"/>
            </a:solidFill>
            <a:ln>
              <a:noFill/>
            </a:ln>
            <a:effectLst/>
          </c:spPr>
          <c:invertIfNegative val="0"/>
          <c:dPt>
            <c:idx val="1"/>
            <c:invertIfNegative val="0"/>
            <c:bubble3D val="0"/>
            <c:spPr>
              <a:noFill/>
              <a:ln>
                <a:noFill/>
              </a:ln>
              <a:effectLst/>
            </c:spPr>
            <c:extLst>
              <c:ext xmlns:c16="http://schemas.microsoft.com/office/drawing/2014/chart" uri="{C3380CC4-5D6E-409C-BE32-E72D297353CC}">
                <c16:uniqueId val="{00000001-74DE-7546-9FEC-4B1671F1FA0E}"/>
              </c:ext>
            </c:extLst>
          </c:dPt>
          <c:cat>
            <c:strRef>
              <c:f>SliderData!$A$14:$A$15</c:f>
              <c:strCache>
                <c:ptCount val="2"/>
                <c:pt idx="0">
                  <c:v>D - Slices</c:v>
                </c:pt>
                <c:pt idx="1">
                  <c:v>D - Indicator</c:v>
                </c:pt>
              </c:strCache>
            </c:strRef>
          </c:cat>
          <c:val>
            <c:numRef>
              <c:f>SliderData!$B$14:$B$15</c:f>
              <c:numCache>
                <c:formatCode>0%</c:formatCode>
                <c:ptCount val="2"/>
                <c:pt idx="0">
                  <c:v>0.1</c:v>
                </c:pt>
                <c:pt idx="1">
                  <c:v>-0.06</c:v>
                </c:pt>
              </c:numCache>
            </c:numRef>
          </c:val>
          <c:extLst>
            <c:ext xmlns:c16="http://schemas.microsoft.com/office/drawing/2014/chart" uri="{C3380CC4-5D6E-409C-BE32-E72D297353CC}">
              <c16:uniqueId val="{00000002-140D-9C4C-B596-82899512B59A}"/>
            </c:ext>
          </c:extLst>
        </c:ser>
        <c:ser>
          <c:idx val="1"/>
          <c:order val="1"/>
          <c:spPr>
            <a:solidFill>
              <a:schemeClr val="accent2"/>
            </a:solidFill>
            <a:ln>
              <a:noFill/>
            </a:ln>
            <a:effectLst/>
          </c:spPr>
          <c:invertIfNegative val="0"/>
          <c:dPt>
            <c:idx val="0"/>
            <c:invertIfNegative val="0"/>
            <c:bubble3D val="0"/>
            <c:spPr>
              <a:solidFill>
                <a:srgbClr val="4F82C0"/>
              </a:solidFill>
              <a:ln>
                <a:noFill/>
              </a:ln>
              <a:effectLst/>
            </c:spPr>
            <c:extLst>
              <c:ext xmlns:c16="http://schemas.microsoft.com/office/drawing/2014/chart" uri="{C3380CC4-5D6E-409C-BE32-E72D297353CC}">
                <c16:uniqueId val="{00000003-74DE-7546-9FEC-4B1671F1FA0E}"/>
              </c:ext>
            </c:extLst>
          </c:dPt>
          <c:dPt>
            <c:idx val="1"/>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5-74DE-7546-9FEC-4B1671F1FA0E}"/>
              </c:ext>
            </c:extLst>
          </c:dPt>
          <c:dLbls>
            <c:dLbl>
              <c:idx val="1"/>
              <c:layout>
                <c:manualLayout>
                  <c:x val="-1.1758320287990124E-3"/>
                  <c:y val="0.31424878708343273"/>
                </c:manualLayout>
              </c:layout>
              <c:tx>
                <c:rich>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fld id="{3D5957B5-3180-2443-9A74-1AEC7B94A38B}" type="CELLREF">
                      <a:rPr lang="en-US" sz="2400">
                        <a:solidFill>
                          <a:sysClr val="windowText" lastClr="000000"/>
                        </a:solidFill>
                      </a:rPr>
                      <a:pPr>
                        <a:defRPr sz="2400" b="1">
                          <a:solidFill>
                            <a:sysClr val="windowText" lastClr="000000"/>
                          </a:solidFill>
                        </a:defRPr>
                      </a:pPr>
                      <a:t>[CELLREF]</a:t>
                    </a:fld>
                    <a:endParaRPr lang="nl-NL"/>
                  </a:p>
                </c:rich>
              </c:tx>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15:dlblFieldTable>
                    <c15:dlblFTEntry>
                      <c15:txfldGUID>{3D5957B5-3180-2443-9A74-1AEC7B94A38B}</c15:txfldGUID>
                      <c15:f>Results!$F$75</c15:f>
                      <c15:dlblFieldTableCache>
                        <c:ptCount val="1"/>
                        <c:pt idx="0">
                          <c:v>0%</c:v>
                        </c:pt>
                      </c15:dlblFieldTableCache>
                    </c15:dlblFTEntry>
                  </c15:dlblFieldTable>
                  <c15:showDataLabelsRange val="0"/>
                </c:ext>
                <c:ext xmlns:c16="http://schemas.microsoft.com/office/drawing/2014/chart" uri="{C3380CC4-5D6E-409C-BE32-E72D297353CC}">
                  <c16:uniqueId val="{00000005-74DE-7546-9FEC-4B1671F1FA0E}"/>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SliderData!$A$14:$A$15</c:f>
              <c:strCache>
                <c:ptCount val="2"/>
                <c:pt idx="0">
                  <c:v>D - Slices</c:v>
                </c:pt>
                <c:pt idx="1">
                  <c:v>D - Indicator</c:v>
                </c:pt>
              </c:strCache>
            </c:strRef>
          </c:cat>
          <c:val>
            <c:numRef>
              <c:f>SliderData!$C$2:$C$3</c:f>
              <c:numCache>
                <c:formatCode>0%</c:formatCode>
                <c:ptCount val="2"/>
                <c:pt idx="0">
                  <c:v>0.1</c:v>
                </c:pt>
                <c:pt idx="1">
                  <c:v>0.12</c:v>
                </c:pt>
              </c:numCache>
            </c:numRef>
          </c:val>
          <c:extLst>
            <c:ext xmlns:c16="http://schemas.microsoft.com/office/drawing/2014/chart" uri="{C3380CC4-5D6E-409C-BE32-E72D297353CC}">
              <c16:uniqueId val="{00000007-140D-9C4C-B596-82899512B59A}"/>
            </c:ext>
          </c:extLst>
        </c:ser>
        <c:ser>
          <c:idx val="2"/>
          <c:order val="2"/>
          <c:spPr>
            <a:solidFill>
              <a:schemeClr val="accent3"/>
            </a:solidFill>
            <a:ln>
              <a:noFill/>
            </a:ln>
            <a:effectLst/>
          </c:spPr>
          <c:invertIfNegative val="0"/>
          <c:dPt>
            <c:idx val="0"/>
            <c:invertIfNegative val="0"/>
            <c:bubble3D val="0"/>
            <c:spPr>
              <a:solidFill>
                <a:srgbClr val="5588BD"/>
              </a:solidFill>
              <a:ln>
                <a:noFill/>
              </a:ln>
              <a:effectLst/>
            </c:spPr>
            <c:extLst>
              <c:ext xmlns:c16="http://schemas.microsoft.com/office/drawing/2014/chart" uri="{C3380CC4-5D6E-409C-BE32-E72D297353CC}">
                <c16:uniqueId val="{00000007-74DE-7546-9FEC-4B1671F1FA0E}"/>
              </c:ext>
            </c:extLst>
          </c:dPt>
          <c:dPt>
            <c:idx val="1"/>
            <c:invertIfNegative val="0"/>
            <c:bubble3D val="0"/>
            <c:spPr>
              <a:noFill/>
              <a:ln>
                <a:noFill/>
              </a:ln>
              <a:effectLst/>
            </c:spPr>
            <c:extLst>
              <c:ext xmlns:c16="http://schemas.microsoft.com/office/drawing/2014/chart" uri="{C3380CC4-5D6E-409C-BE32-E72D297353CC}">
                <c16:uniqueId val="{00000009-74DE-7546-9FEC-4B1671F1FA0E}"/>
              </c:ext>
            </c:extLst>
          </c:dPt>
          <c:cat>
            <c:strRef>
              <c:f>SliderData!$A$14:$A$15</c:f>
              <c:strCache>
                <c:ptCount val="2"/>
                <c:pt idx="0">
                  <c:v>D - Slices</c:v>
                </c:pt>
                <c:pt idx="1">
                  <c:v>D - Indicator</c:v>
                </c:pt>
              </c:strCache>
            </c:strRef>
          </c:cat>
          <c:val>
            <c:numRef>
              <c:f>SliderData!$D$2:$D$3</c:f>
              <c:numCache>
                <c:formatCode>0%</c:formatCode>
                <c:ptCount val="2"/>
                <c:pt idx="0">
                  <c:v>0.1</c:v>
                </c:pt>
                <c:pt idx="1">
                  <c:v>0.94</c:v>
                </c:pt>
              </c:numCache>
            </c:numRef>
          </c:val>
          <c:extLst>
            <c:ext xmlns:c16="http://schemas.microsoft.com/office/drawing/2014/chart" uri="{C3380CC4-5D6E-409C-BE32-E72D297353CC}">
              <c16:uniqueId val="{0000000C-140D-9C4C-B596-82899512B59A}"/>
            </c:ext>
          </c:extLst>
        </c:ser>
        <c:ser>
          <c:idx val="3"/>
          <c:order val="3"/>
          <c:spPr>
            <a:solidFill>
              <a:schemeClr val="accent4"/>
            </a:solidFill>
            <a:ln>
              <a:noFill/>
            </a:ln>
            <a:effectLst/>
          </c:spPr>
          <c:invertIfNegative val="0"/>
          <c:dPt>
            <c:idx val="0"/>
            <c:invertIfNegative val="0"/>
            <c:bubble3D val="0"/>
            <c:spPr>
              <a:solidFill>
                <a:srgbClr val="5C91B6"/>
              </a:solidFill>
              <a:ln>
                <a:noFill/>
              </a:ln>
              <a:effectLst/>
            </c:spPr>
            <c:extLst>
              <c:ext xmlns:c16="http://schemas.microsoft.com/office/drawing/2014/chart" uri="{C3380CC4-5D6E-409C-BE32-E72D297353CC}">
                <c16:uniqueId val="{0000000B-74DE-7546-9FEC-4B1671F1FA0E}"/>
              </c:ext>
            </c:extLst>
          </c:dPt>
          <c:cat>
            <c:strRef>
              <c:f>SliderData!$A$14:$A$15</c:f>
              <c:strCache>
                <c:ptCount val="2"/>
                <c:pt idx="0">
                  <c:v>D - Slices</c:v>
                </c:pt>
                <c:pt idx="1">
                  <c:v>D - Indicator</c:v>
                </c:pt>
              </c:strCache>
            </c:strRef>
          </c:cat>
          <c:val>
            <c:numRef>
              <c:f>SliderData!$E$2:$E$3</c:f>
              <c:numCache>
                <c:formatCode>General</c:formatCode>
                <c:ptCount val="2"/>
                <c:pt idx="0" formatCode="0%">
                  <c:v>0.1</c:v>
                </c:pt>
              </c:numCache>
            </c:numRef>
          </c:val>
          <c:extLst>
            <c:ext xmlns:c16="http://schemas.microsoft.com/office/drawing/2014/chart" uri="{C3380CC4-5D6E-409C-BE32-E72D297353CC}">
              <c16:uniqueId val="{0000000F-140D-9C4C-B596-82899512B59A}"/>
            </c:ext>
          </c:extLst>
        </c:ser>
        <c:ser>
          <c:idx val="4"/>
          <c:order val="4"/>
          <c:spPr>
            <a:solidFill>
              <a:srgbClr val="5D93A1"/>
            </a:solidFill>
            <a:ln>
              <a:noFill/>
            </a:ln>
            <a:effectLst/>
          </c:spPr>
          <c:invertIfNegative val="0"/>
          <c:cat>
            <c:strRef>
              <c:f>SliderData!$A$14:$A$15</c:f>
              <c:strCache>
                <c:ptCount val="2"/>
                <c:pt idx="0">
                  <c:v>D - Slices</c:v>
                </c:pt>
                <c:pt idx="1">
                  <c:v>D - Indicator</c:v>
                </c:pt>
              </c:strCache>
            </c:strRef>
          </c:cat>
          <c:val>
            <c:numRef>
              <c:f>SliderData!$F$2:$F$3</c:f>
              <c:numCache>
                <c:formatCode>General</c:formatCode>
                <c:ptCount val="2"/>
                <c:pt idx="0" formatCode="0%">
                  <c:v>0.1</c:v>
                </c:pt>
              </c:numCache>
            </c:numRef>
          </c:val>
          <c:extLst>
            <c:ext xmlns:c16="http://schemas.microsoft.com/office/drawing/2014/chart" uri="{C3380CC4-5D6E-409C-BE32-E72D297353CC}">
              <c16:uniqueId val="{00000010-140D-9C4C-B596-82899512B59A}"/>
            </c:ext>
          </c:extLst>
        </c:ser>
        <c:ser>
          <c:idx val="5"/>
          <c:order val="5"/>
          <c:spPr>
            <a:solidFill>
              <a:srgbClr val="5B8F8B"/>
            </a:solidFill>
            <a:ln>
              <a:noFill/>
            </a:ln>
            <a:effectLst/>
          </c:spPr>
          <c:invertIfNegative val="0"/>
          <c:cat>
            <c:strRef>
              <c:f>SliderData!$A$14:$A$15</c:f>
              <c:strCache>
                <c:ptCount val="2"/>
                <c:pt idx="0">
                  <c:v>D - Slices</c:v>
                </c:pt>
                <c:pt idx="1">
                  <c:v>D - Indicator</c:v>
                </c:pt>
              </c:strCache>
            </c:strRef>
          </c:cat>
          <c:val>
            <c:numRef>
              <c:f>SliderData!$G$2:$G$3</c:f>
              <c:numCache>
                <c:formatCode>General</c:formatCode>
                <c:ptCount val="2"/>
                <c:pt idx="0" formatCode="0%">
                  <c:v>0.1</c:v>
                </c:pt>
              </c:numCache>
            </c:numRef>
          </c:val>
          <c:extLst>
            <c:ext xmlns:c16="http://schemas.microsoft.com/office/drawing/2014/chart" uri="{C3380CC4-5D6E-409C-BE32-E72D297353CC}">
              <c16:uniqueId val="{00000011-140D-9C4C-B596-82899512B59A}"/>
            </c:ext>
          </c:extLst>
        </c:ser>
        <c:ser>
          <c:idx val="6"/>
          <c:order val="6"/>
          <c:spPr>
            <a:solidFill>
              <a:srgbClr val="60967D"/>
            </a:solidFill>
            <a:ln>
              <a:noFill/>
            </a:ln>
            <a:effectLst/>
          </c:spPr>
          <c:invertIfNegative val="0"/>
          <c:cat>
            <c:strRef>
              <c:f>SliderData!$A$14:$A$15</c:f>
              <c:strCache>
                <c:ptCount val="2"/>
                <c:pt idx="0">
                  <c:v>D - Slices</c:v>
                </c:pt>
                <c:pt idx="1">
                  <c:v>D - Indicator</c:v>
                </c:pt>
              </c:strCache>
            </c:strRef>
          </c:cat>
          <c:val>
            <c:numRef>
              <c:f>SliderData!$H$2:$H$3</c:f>
              <c:numCache>
                <c:formatCode>General</c:formatCode>
                <c:ptCount val="2"/>
                <c:pt idx="0" formatCode="0%">
                  <c:v>0.1</c:v>
                </c:pt>
              </c:numCache>
            </c:numRef>
          </c:val>
          <c:extLst>
            <c:ext xmlns:c16="http://schemas.microsoft.com/office/drawing/2014/chart" uri="{C3380CC4-5D6E-409C-BE32-E72D297353CC}">
              <c16:uniqueId val="{00000012-140D-9C4C-B596-82899512B59A}"/>
            </c:ext>
          </c:extLst>
        </c:ser>
        <c:ser>
          <c:idx val="7"/>
          <c:order val="7"/>
          <c:spPr>
            <a:solidFill>
              <a:srgbClr val="679E76"/>
            </a:solidFill>
            <a:ln>
              <a:noFill/>
            </a:ln>
            <a:effectLst/>
          </c:spPr>
          <c:invertIfNegative val="0"/>
          <c:cat>
            <c:strRef>
              <c:f>SliderData!$A$14:$A$15</c:f>
              <c:strCache>
                <c:ptCount val="2"/>
                <c:pt idx="0">
                  <c:v>D - Slices</c:v>
                </c:pt>
                <c:pt idx="1">
                  <c:v>D - Indicator</c:v>
                </c:pt>
              </c:strCache>
            </c:strRef>
          </c:cat>
          <c:val>
            <c:numRef>
              <c:f>SliderData!$I$2:$I$3</c:f>
              <c:numCache>
                <c:formatCode>General</c:formatCode>
                <c:ptCount val="2"/>
                <c:pt idx="0" formatCode="0%">
                  <c:v>0.1</c:v>
                </c:pt>
              </c:numCache>
            </c:numRef>
          </c:val>
          <c:extLst>
            <c:ext xmlns:c16="http://schemas.microsoft.com/office/drawing/2014/chart" uri="{C3380CC4-5D6E-409C-BE32-E72D297353CC}">
              <c16:uniqueId val="{00000013-140D-9C4C-B596-82899512B59A}"/>
            </c:ext>
          </c:extLst>
        </c:ser>
        <c:ser>
          <c:idx val="8"/>
          <c:order val="8"/>
          <c:spPr>
            <a:solidFill>
              <a:srgbClr val="669C5C"/>
            </a:solidFill>
            <a:ln>
              <a:noFill/>
            </a:ln>
            <a:effectLst/>
          </c:spPr>
          <c:invertIfNegative val="0"/>
          <c:cat>
            <c:strRef>
              <c:f>SliderData!$A$14:$A$15</c:f>
              <c:strCache>
                <c:ptCount val="2"/>
                <c:pt idx="0">
                  <c:v>D - Slices</c:v>
                </c:pt>
                <c:pt idx="1">
                  <c:v>D - Indicator</c:v>
                </c:pt>
              </c:strCache>
            </c:strRef>
          </c:cat>
          <c:val>
            <c:numRef>
              <c:f>SliderData!$J$2:$J$3</c:f>
              <c:numCache>
                <c:formatCode>General</c:formatCode>
                <c:ptCount val="2"/>
                <c:pt idx="0" formatCode="0%">
                  <c:v>0.1</c:v>
                </c:pt>
              </c:numCache>
            </c:numRef>
          </c:val>
          <c:extLst>
            <c:ext xmlns:c16="http://schemas.microsoft.com/office/drawing/2014/chart" uri="{C3380CC4-5D6E-409C-BE32-E72D297353CC}">
              <c16:uniqueId val="{00000014-140D-9C4C-B596-82899512B59A}"/>
            </c:ext>
          </c:extLst>
        </c:ser>
        <c:ser>
          <c:idx val="9"/>
          <c:order val="9"/>
          <c:spPr>
            <a:solidFill>
              <a:srgbClr val="669C4A"/>
            </a:solidFill>
            <a:ln>
              <a:noFill/>
            </a:ln>
            <a:effectLst/>
          </c:spPr>
          <c:invertIfNegative val="0"/>
          <c:cat>
            <c:strRef>
              <c:f>SliderData!$A$14:$A$15</c:f>
              <c:strCache>
                <c:ptCount val="2"/>
                <c:pt idx="0">
                  <c:v>D - Slices</c:v>
                </c:pt>
                <c:pt idx="1">
                  <c:v>D - Indicator</c:v>
                </c:pt>
              </c:strCache>
            </c:strRef>
          </c:cat>
          <c:val>
            <c:numRef>
              <c:f>SliderData!$K$2:$K$3</c:f>
              <c:numCache>
                <c:formatCode>General</c:formatCode>
                <c:ptCount val="2"/>
                <c:pt idx="0" formatCode="0%">
                  <c:v>0.1</c:v>
                </c:pt>
              </c:numCache>
            </c:numRef>
          </c:val>
          <c:extLst>
            <c:ext xmlns:c16="http://schemas.microsoft.com/office/drawing/2014/chart" uri="{C3380CC4-5D6E-409C-BE32-E72D297353CC}">
              <c16:uniqueId val="{00000015-140D-9C4C-B596-82899512B59A}"/>
            </c:ext>
          </c:extLst>
        </c:ser>
        <c:dLbls>
          <c:showLegendKey val="0"/>
          <c:showVal val="0"/>
          <c:showCatName val="0"/>
          <c:showSerName val="0"/>
          <c:showPercent val="0"/>
          <c:showBubbleSize val="0"/>
        </c:dLbls>
        <c:gapWidth val="0"/>
        <c:overlap val="100"/>
        <c:axId val="690940224"/>
        <c:axId val="690927968"/>
      </c:barChart>
      <c:catAx>
        <c:axId val="690940224"/>
        <c:scaling>
          <c:orientation val="minMax"/>
        </c:scaling>
        <c:delete val="1"/>
        <c:axPos val="l"/>
        <c:numFmt formatCode="General" sourceLinked="1"/>
        <c:majorTickMark val="none"/>
        <c:minorTickMark val="none"/>
        <c:tickLblPos val="nextTo"/>
        <c:crossAx val="690927968"/>
        <c:crosses val="autoZero"/>
        <c:auto val="1"/>
        <c:lblAlgn val="ctr"/>
        <c:lblOffset val="100"/>
        <c:noMultiLvlLbl val="0"/>
      </c:catAx>
      <c:valAx>
        <c:axId val="690927968"/>
        <c:scaling>
          <c:orientation val="minMax"/>
          <c:max val="1.02"/>
          <c:min val="0"/>
        </c:scaling>
        <c:delete val="0"/>
        <c:axPos val="b"/>
        <c:numFmt formatCode="0%" sourceLinked="1"/>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nl-NL"/>
          </a:p>
        </c:txPr>
        <c:crossAx val="690940224"/>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5"/>
            </a:solidFill>
          </c:spPr>
          <c:dPt>
            <c:idx val="0"/>
            <c:bubble3D val="0"/>
            <c:spPr>
              <a:solidFill>
                <a:schemeClr val="accent5"/>
              </a:solidFill>
              <a:ln w="19050">
                <a:solidFill>
                  <a:schemeClr val="lt1"/>
                </a:solidFill>
              </a:ln>
              <a:effectLst/>
            </c:spPr>
            <c:extLst>
              <c:ext xmlns:c16="http://schemas.microsoft.com/office/drawing/2014/chart" uri="{C3380CC4-5D6E-409C-BE32-E72D297353CC}">
                <c16:uniqueId val="{00000001-65D1-4A06-B81E-B6E689BA2D0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5D1-4A06-B81E-B6E689BA2D09}"/>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65D1-4A06-B81E-B6E689BA2D09}"/>
              </c:ext>
            </c:extLst>
          </c:dPt>
          <c:dPt>
            <c:idx val="3"/>
            <c:bubble3D val="0"/>
            <c:spPr>
              <a:solidFill>
                <a:schemeClr val="accent5"/>
              </a:solidFill>
              <a:ln w="19050">
                <a:solidFill>
                  <a:schemeClr val="lt1"/>
                </a:solidFill>
              </a:ln>
              <a:effectLst/>
            </c:spPr>
            <c:extLst>
              <c:ext xmlns:c16="http://schemas.microsoft.com/office/drawing/2014/chart" uri="{C3380CC4-5D6E-409C-BE32-E72D297353CC}">
                <c16:uniqueId val="{00000007-65D1-4A06-B81E-B6E689BA2D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5D1-4A06-B81E-B6E689BA2D09}"/>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65D1-4A06-B81E-B6E689BA2D09}"/>
              </c:ext>
            </c:extLst>
          </c:dPt>
          <c:dPt>
            <c:idx val="6"/>
            <c:bubble3D val="0"/>
            <c:spPr>
              <a:solidFill>
                <a:schemeClr val="accent5"/>
              </a:solidFill>
              <a:ln w="19050">
                <a:solidFill>
                  <a:schemeClr val="lt1"/>
                </a:solidFill>
              </a:ln>
              <a:effectLst/>
            </c:spPr>
            <c:extLst>
              <c:ext xmlns:c16="http://schemas.microsoft.com/office/drawing/2014/chart" uri="{C3380CC4-5D6E-409C-BE32-E72D297353CC}">
                <c16:uniqueId val="{0000000D-65D1-4A06-B81E-B6E689BA2D09}"/>
              </c:ext>
            </c:extLst>
          </c:dPt>
          <c:dPt>
            <c:idx val="7"/>
            <c:bubble3D val="0"/>
            <c:spPr>
              <a:solidFill>
                <a:schemeClr val="accent5"/>
              </a:solidFill>
              <a:ln w="19050">
                <a:solidFill>
                  <a:schemeClr val="lt1"/>
                </a:solidFill>
              </a:ln>
              <a:effectLst/>
            </c:spPr>
            <c:extLst>
              <c:ext xmlns:c16="http://schemas.microsoft.com/office/drawing/2014/chart" uri="{C3380CC4-5D6E-409C-BE32-E72D297353CC}">
                <c16:uniqueId val="{0000000F-65D1-4A06-B81E-B6E689BA2D09}"/>
              </c:ext>
            </c:extLst>
          </c:dPt>
          <c:dPt>
            <c:idx val="8"/>
            <c:bubble3D val="0"/>
            <c:spPr>
              <a:solidFill>
                <a:schemeClr val="accent5"/>
              </a:solidFill>
              <a:ln w="19050">
                <a:solidFill>
                  <a:schemeClr val="lt1"/>
                </a:solidFill>
              </a:ln>
              <a:effectLst/>
            </c:spPr>
            <c:extLst>
              <c:ext xmlns:c16="http://schemas.microsoft.com/office/drawing/2014/chart" uri="{C3380CC4-5D6E-409C-BE32-E72D297353CC}">
                <c16:uniqueId val="{00000011-65D1-4A06-B81E-B6E689BA2D09}"/>
              </c:ext>
            </c:extLst>
          </c:dPt>
          <c:dPt>
            <c:idx val="9"/>
            <c:bubble3D val="0"/>
            <c:spPr>
              <a:solidFill>
                <a:schemeClr val="accent5"/>
              </a:solidFill>
              <a:ln w="19050">
                <a:solidFill>
                  <a:schemeClr val="lt1"/>
                </a:solidFill>
              </a:ln>
              <a:effectLst/>
            </c:spPr>
            <c:extLst>
              <c:ext xmlns:c16="http://schemas.microsoft.com/office/drawing/2014/chart" uri="{C3380CC4-5D6E-409C-BE32-E72D297353CC}">
                <c16:uniqueId val="{00000013-65D1-4A06-B81E-B6E689BA2D09}"/>
              </c:ext>
            </c:extLst>
          </c:dPt>
          <c:dPt>
            <c:idx val="10"/>
            <c:bubble3D val="0"/>
            <c:spPr>
              <a:solidFill>
                <a:schemeClr val="accent5"/>
              </a:solidFill>
              <a:ln w="19050">
                <a:solidFill>
                  <a:schemeClr val="lt1"/>
                </a:solidFill>
              </a:ln>
              <a:effectLst/>
            </c:spPr>
            <c:extLst>
              <c:ext xmlns:c16="http://schemas.microsoft.com/office/drawing/2014/chart" uri="{C3380CC4-5D6E-409C-BE32-E72D297353CC}">
                <c16:uniqueId val="{00000015-65D1-4A06-B81E-B6E689BA2D09}"/>
              </c:ext>
            </c:extLst>
          </c:dPt>
          <c:dPt>
            <c:idx val="11"/>
            <c:bubble3D val="0"/>
            <c:spPr>
              <a:solidFill>
                <a:schemeClr val="accent5"/>
              </a:solidFill>
              <a:ln w="19050">
                <a:solidFill>
                  <a:schemeClr val="lt1"/>
                </a:solidFill>
              </a:ln>
              <a:effectLst/>
            </c:spPr>
            <c:extLst>
              <c:ext xmlns:c16="http://schemas.microsoft.com/office/drawing/2014/chart" uri="{C3380CC4-5D6E-409C-BE32-E72D297353CC}">
                <c16:uniqueId val="{00000017-65D1-4A06-B81E-B6E689BA2D09}"/>
              </c:ext>
            </c:extLst>
          </c:dPt>
          <c:dPt>
            <c:idx val="12"/>
            <c:bubble3D val="0"/>
            <c:spPr>
              <a:solidFill>
                <a:schemeClr val="accent5"/>
              </a:solidFill>
              <a:ln w="19050">
                <a:solidFill>
                  <a:schemeClr val="lt1"/>
                </a:solidFill>
              </a:ln>
              <a:effectLst/>
            </c:spPr>
            <c:extLst>
              <c:ext xmlns:c16="http://schemas.microsoft.com/office/drawing/2014/chart" uri="{C3380CC4-5D6E-409C-BE32-E72D297353CC}">
                <c16:uniqueId val="{00000019-65D1-4A06-B81E-B6E689BA2D09}"/>
              </c:ext>
            </c:extLst>
          </c:dPt>
          <c:dPt>
            <c:idx val="13"/>
            <c:bubble3D val="0"/>
            <c:spPr>
              <a:solidFill>
                <a:schemeClr val="accent5"/>
              </a:solidFill>
              <a:ln w="19050">
                <a:solidFill>
                  <a:schemeClr val="lt1"/>
                </a:solidFill>
              </a:ln>
              <a:effectLst/>
            </c:spPr>
            <c:extLst>
              <c:ext xmlns:c16="http://schemas.microsoft.com/office/drawing/2014/chart" uri="{C3380CC4-5D6E-409C-BE32-E72D297353CC}">
                <c16:uniqueId val="{0000001B-65D1-4A06-B81E-B6E689BA2D09}"/>
              </c:ext>
            </c:extLst>
          </c:dPt>
          <c:dPt>
            <c:idx val="14"/>
            <c:bubble3D val="0"/>
            <c:spPr>
              <a:solidFill>
                <a:schemeClr val="accent5"/>
              </a:solidFill>
              <a:ln w="19050">
                <a:solidFill>
                  <a:schemeClr val="lt1"/>
                </a:solidFill>
              </a:ln>
              <a:effectLst/>
            </c:spPr>
            <c:extLst>
              <c:ext xmlns:c16="http://schemas.microsoft.com/office/drawing/2014/chart" uri="{C3380CC4-5D6E-409C-BE32-E72D297353CC}">
                <c16:uniqueId val="{0000001D-65D1-4A06-B81E-B6E689BA2D09}"/>
              </c:ext>
            </c:extLst>
          </c:dPt>
          <c:dPt>
            <c:idx val="15"/>
            <c:bubble3D val="0"/>
            <c:spPr>
              <a:solidFill>
                <a:schemeClr val="accent5"/>
              </a:solidFill>
              <a:ln w="19050">
                <a:solidFill>
                  <a:schemeClr val="lt1"/>
                </a:solidFill>
              </a:ln>
              <a:effectLst/>
            </c:spPr>
            <c:extLst>
              <c:ext xmlns:c16="http://schemas.microsoft.com/office/drawing/2014/chart" uri="{C3380CC4-5D6E-409C-BE32-E72D297353CC}">
                <c16:uniqueId val="{0000001F-65D1-4A06-B81E-B6E689BA2D09}"/>
              </c:ext>
            </c:extLst>
          </c:dPt>
          <c:dPt>
            <c:idx val="16"/>
            <c:bubble3D val="0"/>
            <c:spPr>
              <a:solidFill>
                <a:schemeClr val="accent5"/>
              </a:solidFill>
              <a:ln w="19050">
                <a:solidFill>
                  <a:schemeClr val="lt1"/>
                </a:solidFill>
              </a:ln>
              <a:effectLst/>
            </c:spPr>
            <c:extLst>
              <c:ext xmlns:c16="http://schemas.microsoft.com/office/drawing/2014/chart" uri="{C3380CC4-5D6E-409C-BE32-E72D297353CC}">
                <c16:uniqueId val="{00000021-65D1-4A06-B81E-B6E689BA2D09}"/>
              </c:ext>
            </c:extLst>
          </c:dPt>
          <c:dPt>
            <c:idx val="17"/>
            <c:bubble3D val="0"/>
            <c:spPr>
              <a:solidFill>
                <a:schemeClr val="accent5"/>
              </a:solidFill>
              <a:ln w="19050">
                <a:solidFill>
                  <a:schemeClr val="lt1"/>
                </a:solidFill>
              </a:ln>
              <a:effectLst/>
            </c:spPr>
            <c:extLst>
              <c:ext xmlns:c16="http://schemas.microsoft.com/office/drawing/2014/chart" uri="{C3380CC4-5D6E-409C-BE32-E72D297353CC}">
                <c16:uniqueId val="{00000023-65D1-4A06-B81E-B6E689BA2D09}"/>
              </c:ext>
            </c:extLst>
          </c:dPt>
          <c:dPt>
            <c:idx val="18"/>
            <c:bubble3D val="0"/>
            <c:spPr>
              <a:solidFill>
                <a:schemeClr val="accent5"/>
              </a:solidFill>
              <a:ln w="19050">
                <a:solidFill>
                  <a:schemeClr val="lt1"/>
                </a:solidFill>
              </a:ln>
              <a:effectLst/>
            </c:spPr>
            <c:extLst>
              <c:ext xmlns:c16="http://schemas.microsoft.com/office/drawing/2014/chart" uri="{C3380CC4-5D6E-409C-BE32-E72D297353CC}">
                <c16:uniqueId val="{00000025-65D1-4A06-B81E-B6E689BA2D09}"/>
              </c:ext>
            </c:extLst>
          </c:dPt>
          <c:dPt>
            <c:idx val="19"/>
            <c:bubble3D val="0"/>
            <c:spPr>
              <a:solidFill>
                <a:schemeClr val="accent5"/>
              </a:solidFill>
              <a:ln w="19050">
                <a:solidFill>
                  <a:schemeClr val="lt1"/>
                </a:solidFill>
              </a:ln>
              <a:effectLst/>
            </c:spPr>
            <c:extLst>
              <c:ext xmlns:c16="http://schemas.microsoft.com/office/drawing/2014/chart" uri="{C3380CC4-5D6E-409C-BE32-E72D297353CC}">
                <c16:uniqueId val="{00000027-65D1-4A06-B81E-B6E689BA2D09}"/>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02-0747-45F7-93A2-942BCBB5D07C}"/>
            </c:ext>
          </c:extLst>
        </c:ser>
        <c:dLbls>
          <c:showLegendKey val="0"/>
          <c:showVal val="0"/>
          <c:showCatName val="0"/>
          <c:showSerName val="0"/>
          <c:showPercent val="0"/>
          <c:showBubbleSize val="0"/>
          <c:showLeaderLines val="1"/>
        </c:dLbls>
        <c:firstSliceAng val="0"/>
        <c:holeSize val="65"/>
      </c:doughnutChart>
      <c:doughnutChart>
        <c:varyColors val="1"/>
        <c:ser>
          <c:idx val="1"/>
          <c:order val="1"/>
          <c:tx>
            <c:strRef>
              <c:f>SliderData!$A$19</c:f>
              <c:strCache>
                <c:ptCount val="1"/>
                <c:pt idx="0">
                  <c:v>Service Level</c:v>
                </c:pt>
              </c:strCache>
            </c:strRef>
          </c:tx>
          <c:spPr>
            <a:solidFill>
              <a:schemeClr val="accent5">
                <a:lumMod val="60000"/>
                <a:lumOff val="40000"/>
              </a:schemeClr>
            </a:solidFill>
          </c:spPr>
          <c:dPt>
            <c:idx val="0"/>
            <c:bubble3D val="0"/>
            <c:spPr>
              <a:solidFill>
                <a:srgbClr val="669C4A"/>
              </a:solidFill>
              <a:ln w="19050">
                <a:solidFill>
                  <a:schemeClr val="lt1"/>
                </a:solidFill>
              </a:ln>
              <a:effectLst/>
            </c:spPr>
            <c:extLst>
              <c:ext xmlns:c16="http://schemas.microsoft.com/office/drawing/2014/chart" uri="{C3380CC4-5D6E-409C-BE32-E72D297353CC}">
                <c16:uniqueId val="{00000005-0747-45F7-93A2-942BCBB5D07C}"/>
              </c:ext>
            </c:extLst>
          </c:dPt>
          <c:dPt>
            <c:idx val="1"/>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6-0747-45F7-93A2-942BCBB5D07C}"/>
              </c:ext>
            </c:extLst>
          </c:dPt>
          <c:val>
            <c:numRef>
              <c:f>SliderData!$B$19:$C$19</c:f>
              <c:numCache>
                <c:formatCode>0%</c:formatCode>
                <c:ptCount val="2"/>
                <c:pt idx="0">
                  <c:v>0</c:v>
                </c:pt>
                <c:pt idx="1">
                  <c:v>1</c:v>
                </c:pt>
              </c:numCache>
            </c:numRef>
          </c:val>
          <c:extLst>
            <c:ext xmlns:c16="http://schemas.microsoft.com/office/drawing/2014/chart" uri="{C3380CC4-5D6E-409C-BE32-E72D297353CC}">
              <c16:uniqueId val="{00000004-0747-45F7-93A2-942BCBB5D07C}"/>
            </c:ext>
          </c:extLst>
        </c:ser>
        <c:dLbls>
          <c:showLegendKey val="0"/>
          <c:showVal val="0"/>
          <c:showCatName val="0"/>
          <c:showSerName val="0"/>
          <c:showPercent val="0"/>
          <c:showBubbleSize val="0"/>
          <c:showLeaderLines val="1"/>
        </c:dLbls>
        <c:firstSliceAng val="0"/>
        <c:holeSize val="56"/>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 Id="rId5" Type="http://schemas.openxmlformats.org/officeDocument/2006/relationships/image" Target="../media/image13.jpeg"/><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31</xdr:row>
      <xdr:rowOff>26786</xdr:rowOff>
    </xdr:from>
    <xdr:to>
      <xdr:col>7</xdr:col>
      <xdr:colOff>342900</xdr:colOff>
      <xdr:row>48</xdr:row>
      <xdr:rowOff>101600</xdr:rowOff>
    </xdr:to>
    <xdr:pic>
      <xdr:nvPicPr>
        <xdr:cNvPr id="7" name="Imagen 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 y="7824586"/>
          <a:ext cx="7721600" cy="4011814"/>
        </a:xfrm>
        <a:prstGeom prst="rect">
          <a:avLst/>
        </a:prstGeom>
      </xdr:spPr>
    </xdr:pic>
    <xdr:clientData/>
  </xdr:twoCellAnchor>
  <xdr:twoCellAnchor>
    <xdr:from>
      <xdr:col>1</xdr:col>
      <xdr:colOff>101600</xdr:colOff>
      <xdr:row>15</xdr:row>
      <xdr:rowOff>88900</xdr:rowOff>
    </xdr:from>
    <xdr:to>
      <xdr:col>8</xdr:col>
      <xdr:colOff>0</xdr:colOff>
      <xdr:row>18</xdr:row>
      <xdr:rowOff>1752600</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320675" y="2679700"/>
          <a:ext cx="7318375" cy="2235200"/>
        </a:xfrm>
        <a:prstGeom prst="rect">
          <a:avLst/>
        </a:prstGeom>
        <a:solidFill>
          <a:srgbClr val="3535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lang="nl-NL" sz="1300" b="1" i="0">
              <a:solidFill>
                <a:schemeClr val="bg1"/>
              </a:solidFill>
              <a:latin typeface="Avenir Black" panose="02000503020000020003" pitchFamily="2" charset="0"/>
            </a:rPr>
            <a:t>This tool has been developed to support organisations in assessing their environmental performance against a number of recognised standards and requirements, including the DG ECHO Minimum Environmental Requirements and Recommendations (MERR).  The tool has been developed by Fleet Forum, in partnership with hulo, and with support from the European Commission and CDCS.  </a:t>
          </a:r>
        </a:p>
        <a:p>
          <a:pPr algn="just"/>
          <a:endParaRPr lang="nl-NL" sz="1300" b="1" i="0">
            <a:solidFill>
              <a:schemeClr val="bg1"/>
            </a:solidFill>
            <a:latin typeface="Avenir Black" panose="02000503020000020003" pitchFamily="2" charset="0"/>
          </a:endParaRPr>
        </a:p>
        <a:p>
          <a:pPr algn="just"/>
          <a:r>
            <a:rPr lang="nl-NL" sz="1300" b="1" i="0">
              <a:solidFill>
                <a:schemeClr val="bg1"/>
              </a:solidFill>
              <a:latin typeface="Avenir Black" panose="02000503020000020003" pitchFamily="2" charset="0"/>
            </a:rPr>
            <a:t>It is designed to be usable at a project, country, regional</a:t>
          </a:r>
        </a:p>
        <a:p>
          <a:pPr algn="just"/>
          <a:r>
            <a:rPr lang="nl-NL" sz="1300" b="1" i="0">
              <a:solidFill>
                <a:schemeClr val="bg1"/>
              </a:solidFill>
              <a:latin typeface="Avenir Black" panose="02000503020000020003" pitchFamily="2" charset="0"/>
            </a:rPr>
            <a:t> or organisational level, depending on individual requirements. It has been designed in excel both to support easy collation and analysis of results, and to allow organisations to interface more easily with their own tools and systems. </a:t>
          </a:r>
        </a:p>
      </xdr:txBody>
    </xdr:sp>
    <xdr:clientData/>
  </xdr:twoCellAnchor>
  <xdr:twoCellAnchor>
    <xdr:from>
      <xdr:col>1</xdr:col>
      <xdr:colOff>304800</xdr:colOff>
      <xdr:row>20</xdr:row>
      <xdr:rowOff>50800</xdr:rowOff>
    </xdr:from>
    <xdr:to>
      <xdr:col>7</xdr:col>
      <xdr:colOff>609600</xdr:colOff>
      <xdr:row>30</xdr:row>
      <xdr:rowOff>165100</xdr:rowOff>
    </xdr:to>
    <xdr:sp macro="" textlink="">
      <xdr:nvSpPr>
        <xdr:cNvPr id="13313" name="Text Box 1">
          <a:extLst>
            <a:ext uri="{FF2B5EF4-FFF2-40B4-BE49-F238E27FC236}">
              <a16:creationId xmlns:a16="http://schemas.microsoft.com/office/drawing/2014/main" id="{00000000-0008-0000-0000-000001340000}"/>
            </a:ext>
          </a:extLst>
        </xdr:cNvPr>
        <xdr:cNvSpPr txBox="1">
          <a:spLocks noChangeArrowheads="1"/>
        </xdr:cNvSpPr>
      </xdr:nvSpPr>
      <xdr:spPr bwMode="auto">
        <a:xfrm>
          <a:off x="558800" y="5334000"/>
          <a:ext cx="7937500" cy="2400300"/>
        </a:xfrm>
        <a:prstGeom prst="rect">
          <a:avLst/>
        </a:prstGeom>
        <a:solidFill>
          <a:srgbClr val="4B7CA8"/>
        </a:solidFill>
        <a:ln w="9525">
          <a:noFill/>
          <a:miter lim="800000"/>
          <a:headEnd/>
          <a:tailEnd/>
        </a:ln>
      </xdr:spPr>
      <xdr:txBody>
        <a:bodyPr vertOverflow="clip" wrap="square" lIns="27432" tIns="22860" rIns="0" bIns="0" anchor="ctr" upright="1"/>
        <a:lstStyle/>
        <a:p>
          <a:pPr algn="l" rtl="0">
            <a:defRPr sz="1000"/>
          </a:pPr>
          <a:r>
            <a:rPr lang="nl-NL" sz="1300" b="1" i="0" u="none" strike="noStrike" baseline="0">
              <a:solidFill>
                <a:schemeClr val="bg1"/>
              </a:solidFill>
              <a:latin typeface="Avenir Black" panose="02000503020000020003" pitchFamily="2" charset="0"/>
              <a:cs typeface="Calibri" pitchFamily="2" charset="0"/>
            </a:rPr>
            <a:t>Principles and Approach</a:t>
          </a:r>
        </a:p>
        <a:p>
          <a:pPr algn="ctr" rtl="0">
            <a:defRPr sz="1000"/>
          </a:pPr>
          <a:endParaRPr lang="nl-NL" sz="1300" b="1" i="0" u="none" strike="noStrike" baseline="0">
            <a:solidFill>
              <a:schemeClr val="bg1"/>
            </a:solidFill>
            <a:latin typeface="Avenir Black" panose="02000503020000020003" pitchFamily="2" charset="0"/>
            <a:cs typeface="Calibri" pitchFamily="2" charset="0"/>
          </a:endParaRPr>
        </a:p>
        <a:p>
          <a:pPr algn="just" rtl="0">
            <a:defRPr sz="1000"/>
          </a:pPr>
          <a:r>
            <a:rPr lang="nl-NL" sz="1300" b="1" i="0" u="none" strike="noStrike" baseline="0">
              <a:solidFill>
                <a:schemeClr val="bg1"/>
              </a:solidFill>
              <a:latin typeface="Avenir Black" panose="02000503020000020003" pitchFamily="2" charset="0"/>
              <a:cs typeface="Calibri" pitchFamily="2" charset="0"/>
            </a:rPr>
            <a:t>The questions in this tool will explore your organisation's approach to transport and fleet management from an environmental sustainability perspective.  The questions should be answered based on current conditions, processes, policies and practices.  </a:t>
          </a:r>
        </a:p>
        <a:p>
          <a:pPr algn="just" rtl="0">
            <a:defRPr sz="1000"/>
          </a:pPr>
          <a:endParaRPr lang="nl-NL" sz="1300" b="1" i="0" u="none" strike="noStrike" baseline="0">
            <a:solidFill>
              <a:schemeClr val="bg1"/>
            </a:solidFill>
            <a:latin typeface="Avenir Black" panose="02000503020000020003" pitchFamily="2" charset="0"/>
            <a:cs typeface="Calibri" pitchFamily="2" charset="0"/>
          </a:endParaRPr>
        </a:p>
        <a:p>
          <a:pPr algn="just" rtl="0">
            <a:defRPr sz="1000"/>
          </a:pPr>
          <a:r>
            <a:rPr lang="nl-NL" sz="1300" b="1" i="0" u="none" strike="noStrike" baseline="0">
              <a:solidFill>
                <a:schemeClr val="bg1"/>
              </a:solidFill>
              <a:latin typeface="Avenir Black" panose="02000503020000020003" pitchFamily="2" charset="0"/>
              <a:cs typeface="Calibri" pitchFamily="2" charset="0"/>
            </a:rPr>
            <a:t>The tool follows the principles of Avoid, Shift, Improve as illustrated below, recognising that organisations committed to environmental sustainability will be implementing activities across all three of these areas.</a:t>
          </a:r>
        </a:p>
      </xdr:txBody>
    </xdr:sp>
    <xdr:clientData/>
  </xdr:twoCellAnchor>
  <xdr:twoCellAnchor>
    <xdr:from>
      <xdr:col>1</xdr:col>
      <xdr:colOff>266700</xdr:colOff>
      <xdr:row>49</xdr:row>
      <xdr:rowOff>152400</xdr:rowOff>
    </xdr:from>
    <xdr:to>
      <xdr:col>7</xdr:col>
      <xdr:colOff>571500</xdr:colOff>
      <xdr:row>83</xdr:row>
      <xdr:rowOff>139700</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20700" y="12026900"/>
          <a:ext cx="7937500" cy="7772400"/>
        </a:xfrm>
        <a:prstGeom prst="rect">
          <a:avLst/>
        </a:prstGeom>
        <a:solidFill>
          <a:srgbClr val="4B7CA8"/>
        </a:solidFill>
        <a:ln w="9525">
          <a:noFill/>
          <a:miter lim="800000"/>
          <a:headEnd/>
          <a:tailEnd/>
        </a:ln>
      </xdr:spPr>
      <xdr:txBody>
        <a:bodyPr vertOverflow="clip" wrap="square" lIns="27432" tIns="22860" rIns="0" bIns="0" anchor="t" upright="1"/>
        <a:lstStyle/>
        <a:p>
          <a:pPr algn="l" rtl="0">
            <a:defRPr sz="1000"/>
          </a:pPr>
          <a:r>
            <a:rPr lang="nl-NL" sz="1300" b="1" i="0" u="none" strike="noStrike" baseline="0">
              <a:solidFill>
                <a:schemeClr val="bg1"/>
              </a:solidFill>
              <a:latin typeface="Avenir Black" panose="02000503020000020003" pitchFamily="2" charset="0"/>
              <a:cs typeface="Calibri" pitchFamily="2" charset="0"/>
            </a:rPr>
            <a:t>Using the Tool:</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The Tool is divided into four sections, followed by a results page.  You can also find a glossary of terms page at the end of the workbook, as well as the DG ECHO Reference MERR.  The Structure is:</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Introduction</a:t>
          </a:r>
        </a:p>
        <a:p>
          <a:pPr algn="l" rtl="0">
            <a:defRPr sz="1000"/>
          </a:pPr>
          <a:r>
            <a:rPr lang="nl-NL" sz="1300" b="1" i="0" u="none" strike="noStrike" baseline="0">
              <a:solidFill>
                <a:schemeClr val="bg1"/>
              </a:solidFill>
              <a:latin typeface="Avenir Black" panose="02000503020000020003" pitchFamily="2" charset="0"/>
              <a:cs typeface="Calibri" pitchFamily="2" charset="0"/>
            </a:rPr>
            <a:t>Profile</a:t>
          </a:r>
        </a:p>
        <a:p>
          <a:pPr algn="l" rtl="0">
            <a:defRPr sz="1000"/>
          </a:pPr>
          <a:r>
            <a:rPr lang="nl-NL" sz="1300" b="1" i="0" u="none" strike="noStrike" baseline="0">
              <a:solidFill>
                <a:schemeClr val="bg1"/>
              </a:solidFill>
              <a:latin typeface="Avenir Black" panose="02000503020000020003" pitchFamily="2" charset="0"/>
              <a:cs typeface="Calibri" pitchFamily="2" charset="0"/>
            </a:rPr>
            <a:t>A - Management &amp; Monitoring</a:t>
          </a:r>
        </a:p>
        <a:p>
          <a:pPr algn="l" rtl="0">
            <a:defRPr sz="1000"/>
          </a:pPr>
          <a:r>
            <a:rPr lang="nl-NL" sz="1300" b="1" i="0" u="none" strike="noStrike" baseline="0">
              <a:solidFill>
                <a:schemeClr val="bg1"/>
              </a:solidFill>
              <a:latin typeface="Avenir Black" panose="02000503020000020003" pitchFamily="2" charset="0"/>
              <a:cs typeface="Calibri" pitchFamily="2" charset="0"/>
            </a:rPr>
            <a:t>B - Planning &amp; Procurement</a:t>
          </a:r>
        </a:p>
        <a:p>
          <a:pPr algn="l" rtl="0">
            <a:defRPr sz="1000"/>
          </a:pPr>
          <a:r>
            <a:rPr lang="nl-NL" sz="1300" b="1" i="0" u="none" strike="noStrike" baseline="0">
              <a:solidFill>
                <a:schemeClr val="bg1"/>
              </a:solidFill>
              <a:latin typeface="Avenir Black" panose="02000503020000020003" pitchFamily="2" charset="0"/>
              <a:cs typeface="Calibri" pitchFamily="2" charset="0"/>
            </a:rPr>
            <a:t>C - Waste &amp; Maintenance</a:t>
          </a:r>
        </a:p>
        <a:p>
          <a:pPr algn="l" rtl="0">
            <a:defRPr sz="1000"/>
          </a:pPr>
          <a:r>
            <a:rPr lang="nl-NL" sz="1300" b="1" i="0" u="none" strike="noStrike" baseline="0">
              <a:solidFill>
                <a:schemeClr val="bg1"/>
              </a:solidFill>
              <a:latin typeface="Avenir Black" panose="02000503020000020003" pitchFamily="2" charset="0"/>
              <a:cs typeface="Calibri" pitchFamily="2" charset="0"/>
            </a:rPr>
            <a:t>D - People Management</a:t>
          </a:r>
        </a:p>
        <a:p>
          <a:pPr algn="l" rtl="0">
            <a:defRPr sz="1000"/>
          </a:pPr>
          <a:r>
            <a:rPr lang="nl-NL" sz="1300" b="1" i="0" u="none" strike="noStrike" baseline="0">
              <a:solidFill>
                <a:schemeClr val="bg1"/>
              </a:solidFill>
              <a:latin typeface="Avenir Black" panose="02000503020000020003" pitchFamily="2" charset="0"/>
              <a:cs typeface="Calibri" pitchFamily="2" charset="0"/>
            </a:rPr>
            <a:t>Results</a:t>
          </a:r>
        </a:p>
        <a:p>
          <a:pPr algn="l" rtl="0">
            <a:defRPr sz="1000"/>
          </a:pPr>
          <a:r>
            <a:rPr lang="nl-NL" sz="1300" b="1" i="0" u="none" strike="noStrike" baseline="0">
              <a:solidFill>
                <a:schemeClr val="bg1"/>
              </a:solidFill>
              <a:latin typeface="Avenir Black" panose="02000503020000020003" pitchFamily="2" charset="0"/>
              <a:cs typeface="Calibri" pitchFamily="2" charset="0"/>
            </a:rPr>
            <a:t>Glossary</a:t>
          </a:r>
        </a:p>
        <a:p>
          <a:pPr algn="l" rtl="0">
            <a:defRPr sz="1000"/>
          </a:pPr>
          <a:r>
            <a:rPr lang="nl-NL" sz="1300" b="1" i="0" u="none" strike="noStrike" baseline="0">
              <a:solidFill>
                <a:schemeClr val="bg1"/>
              </a:solidFill>
              <a:latin typeface="Avenir Black" panose="02000503020000020003" pitchFamily="2" charset="0"/>
              <a:cs typeface="Calibri" pitchFamily="2" charset="0"/>
            </a:rPr>
            <a:t>MERR</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You should save a copy of the tool and fill in the profile page.  Then work through each question, choosing the response number (4,3,2 or 1) which most closely describes your current situation.  The answer options will not be a perfect fit to your organisation / country programme, but please select the best fit out of the choices available.  </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You must complete all questions for the results to show correctly.  If you are unsure, select answer option 1.  </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The results page will populate automatically with your scores for each section, and your overall result.  Also included are some ideas for improvements you could consider to build on your environmental performance.</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You might use your results to reflect and develop an improvement plan, to share with your colleagues in other parts of the organisation, to benchmark with peer organisations, or to include in your proposals or reporting to your donors.</a:t>
          </a:r>
        </a:p>
        <a:p>
          <a:pPr algn="l" rtl="0">
            <a:defRPr sz="1000"/>
          </a:pPr>
          <a:endParaRPr lang="nl-NL" sz="1300" b="1" i="0" u="none" strike="noStrike" baseline="0">
            <a:solidFill>
              <a:schemeClr val="bg1"/>
            </a:solidFill>
            <a:latin typeface="Avenir Black" panose="02000503020000020003" pitchFamily="2" charset="0"/>
            <a:cs typeface="Calibri" pitchFamily="2" charset="0"/>
          </a:endParaRPr>
        </a:p>
        <a:p>
          <a:pPr algn="l" rtl="0">
            <a:defRPr sz="1000"/>
          </a:pPr>
          <a:r>
            <a:rPr lang="nl-NL" sz="1300" b="1" i="0" u="none" strike="noStrike" baseline="0">
              <a:solidFill>
                <a:schemeClr val="bg1"/>
              </a:solidFill>
              <a:latin typeface="Avenir Black" panose="02000503020000020003" pitchFamily="2" charset="0"/>
              <a:cs typeface="Calibri" pitchFamily="2" charset="0"/>
            </a:rPr>
            <a:t>If you have any feedback on the tool, or suggested improvements, please email: info@fleetforum.org</a:t>
          </a:r>
        </a:p>
      </xdr:txBody>
    </xdr:sp>
    <xdr:clientData/>
  </xdr:twoCellAnchor>
  <xdr:twoCellAnchor editAs="oneCell">
    <xdr:from>
      <xdr:col>1</xdr:col>
      <xdr:colOff>9768</xdr:colOff>
      <xdr:row>1</xdr:row>
      <xdr:rowOff>2931</xdr:rowOff>
    </xdr:from>
    <xdr:to>
      <xdr:col>7</xdr:col>
      <xdr:colOff>840153</xdr:colOff>
      <xdr:row>14</xdr:row>
      <xdr:rowOff>2931</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alphaModFix amt="30000"/>
          <a:extLst>
            <a:ext uri="{28A0092B-C50C-407E-A947-70E740481C1C}">
              <a14:useLocalDpi xmlns:a14="http://schemas.microsoft.com/office/drawing/2010/main" val="0"/>
            </a:ext>
          </a:extLst>
        </a:blip>
        <a:srcRect t="5071" b="9000"/>
        <a:stretch/>
      </xdr:blipFill>
      <xdr:spPr>
        <a:xfrm flipH="1">
          <a:off x="263768" y="100623"/>
          <a:ext cx="8469923" cy="3712308"/>
        </a:xfrm>
        <a:prstGeom prst="rect">
          <a:avLst/>
        </a:prstGeom>
        <a:effectLst>
          <a:reflection endPos="0" dir="5400000" sy="-100000" algn="bl" rotWithShape="0"/>
        </a:effectLst>
      </xdr:spPr>
    </xdr:pic>
    <xdr:clientData/>
  </xdr:twoCellAnchor>
  <xdr:twoCellAnchor editAs="oneCell">
    <xdr:from>
      <xdr:col>1</xdr:col>
      <xdr:colOff>102577</xdr:colOff>
      <xdr:row>11</xdr:row>
      <xdr:rowOff>159483</xdr:rowOff>
    </xdr:from>
    <xdr:to>
      <xdr:col>1</xdr:col>
      <xdr:colOff>992554</xdr:colOff>
      <xdr:row>13</xdr:row>
      <xdr:rowOff>648263</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A2613560-C166-87B2-C003-A5F5EEA497A2}"/>
            </a:ext>
          </a:extLst>
        </xdr:cNvPr>
        <xdr:cNvPicPr>
          <a:picLocks noChangeAspect="1"/>
        </xdr:cNvPicPr>
      </xdr:nvPicPr>
      <xdr:blipFill>
        <a:blip xmlns:r="http://schemas.openxmlformats.org/officeDocument/2006/relationships" r:embed="rId3"/>
        <a:stretch>
          <a:fillRect/>
        </a:stretch>
      </xdr:blipFill>
      <xdr:spPr>
        <a:xfrm>
          <a:off x="356577" y="2166083"/>
          <a:ext cx="889977" cy="869780"/>
        </a:xfrm>
        <a:prstGeom prst="rect">
          <a:avLst/>
        </a:prstGeom>
      </xdr:spPr>
    </xdr:pic>
    <xdr:clientData/>
  </xdr:twoCellAnchor>
  <xdr:twoCellAnchor editAs="oneCell">
    <xdr:from>
      <xdr:col>1</xdr:col>
      <xdr:colOff>109246</xdr:colOff>
      <xdr:row>3</xdr:row>
      <xdr:rowOff>159055</xdr:rowOff>
    </xdr:from>
    <xdr:to>
      <xdr:col>1</xdr:col>
      <xdr:colOff>1897184</xdr:colOff>
      <xdr:row>7</xdr:row>
      <xdr:rowOff>92808</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3246" y="647517"/>
          <a:ext cx="1787938" cy="715291"/>
        </a:xfrm>
        <a:prstGeom prst="rect">
          <a:avLst/>
        </a:prstGeom>
      </xdr:spPr>
    </xdr:pic>
    <xdr:clientData/>
  </xdr:twoCellAnchor>
  <xdr:twoCellAnchor editAs="oneCell">
    <xdr:from>
      <xdr:col>1</xdr:col>
      <xdr:colOff>103447</xdr:colOff>
      <xdr:row>7</xdr:row>
      <xdr:rowOff>181706</xdr:rowOff>
    </xdr:from>
    <xdr:to>
      <xdr:col>1</xdr:col>
      <xdr:colOff>1897185</xdr:colOff>
      <xdr:row>11</xdr:row>
      <xdr:rowOff>80107</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7447" y="1451706"/>
          <a:ext cx="1793738" cy="679939"/>
        </a:xfrm>
        <a:prstGeom prst="rect">
          <a:avLst/>
        </a:prstGeom>
        <a:solidFill>
          <a:schemeClr val="bg1"/>
        </a:solidFill>
      </xdr:spPr>
    </xdr:pic>
    <xdr:clientData/>
  </xdr:twoCellAnchor>
  <xdr:twoCellAnchor editAs="oneCell">
    <xdr:from>
      <xdr:col>1</xdr:col>
      <xdr:colOff>1030654</xdr:colOff>
      <xdr:row>11</xdr:row>
      <xdr:rowOff>145377</xdr:rowOff>
    </xdr:from>
    <xdr:to>
      <xdr:col>1</xdr:col>
      <xdr:colOff>1897184</xdr:colOff>
      <xdr:row>13</xdr:row>
      <xdr:rowOff>648678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4654" y="2151977"/>
          <a:ext cx="866530" cy="884301"/>
        </a:xfrm>
        <a:prstGeom prst="rect">
          <a:avLst/>
        </a:prstGeom>
      </xdr:spPr>
    </xdr:pic>
    <xdr:clientData/>
  </xdr:twoCellAnchor>
  <xdr:twoCellAnchor>
    <xdr:from>
      <xdr:col>2</xdr:col>
      <xdr:colOff>57639</xdr:colOff>
      <xdr:row>6</xdr:row>
      <xdr:rowOff>57639</xdr:rowOff>
    </xdr:from>
    <xdr:to>
      <xdr:col>7</xdr:col>
      <xdr:colOff>540239</xdr:colOff>
      <xdr:row>12</xdr:row>
      <xdr:rowOff>63500</xdr:rowOff>
    </xdr:to>
    <xdr:sp macro="" textlink="">
      <xdr:nvSpPr>
        <xdr:cNvPr id="8" name="Tekstvak 7">
          <a:extLst>
            <a:ext uri="{FF2B5EF4-FFF2-40B4-BE49-F238E27FC236}">
              <a16:creationId xmlns:a16="http://schemas.microsoft.com/office/drawing/2014/main" id="{00000000-0008-0000-0000-000008000000}"/>
            </a:ext>
          </a:extLst>
        </xdr:cNvPr>
        <xdr:cNvSpPr txBox="1"/>
      </xdr:nvSpPr>
      <xdr:spPr>
        <a:xfrm>
          <a:off x="2318239" y="1111739"/>
          <a:ext cx="6108700" cy="114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2400" b="1" i="0">
              <a:solidFill>
                <a:schemeClr val="bg1"/>
              </a:solidFill>
              <a:latin typeface="Avenir Black" panose="02000503020000020003" pitchFamily="2" charset="0"/>
            </a:rPr>
            <a:t>ESAT:</a:t>
          </a:r>
          <a:r>
            <a:rPr lang="nl-NL" sz="2400" b="1" i="0" baseline="0">
              <a:solidFill>
                <a:schemeClr val="bg1"/>
              </a:solidFill>
              <a:latin typeface="Avenir Black" panose="02000503020000020003" pitchFamily="2" charset="0"/>
            </a:rPr>
            <a:t> </a:t>
          </a:r>
          <a:r>
            <a:rPr lang="nl-NL" sz="2000" b="1" i="0">
              <a:solidFill>
                <a:schemeClr val="bg1"/>
              </a:solidFill>
              <a:latin typeface="Avenir Black" panose="02000503020000020003" pitchFamily="2" charset="0"/>
            </a:rPr>
            <a:t>Environmental Self Assessment Tool</a:t>
          </a:r>
        </a:p>
        <a:p>
          <a:pPr algn="ctr"/>
          <a:r>
            <a:rPr lang="nl-NL" sz="2000" b="1" i="0">
              <a:solidFill>
                <a:schemeClr val="bg1"/>
              </a:solidFill>
              <a:latin typeface="Avenir Black" panose="02000503020000020003" pitchFamily="2" charset="0"/>
            </a:rPr>
            <a:t>Fleet and Transport Management </a:t>
          </a:r>
        </a:p>
        <a:p>
          <a:pPr algn="ctr"/>
          <a:r>
            <a:rPr lang="nl-NL" sz="1200" b="1">
              <a:solidFill>
                <a:schemeClr val="bg1"/>
              </a:solidFill>
              <a:latin typeface="Avenir Book" panose="02000503020000020003" pitchFamily="2" charset="0"/>
            </a:rPr>
            <a:t>v 1.0 2024</a:t>
          </a:r>
        </a:p>
        <a:p>
          <a:endParaRPr lang="nl-NL" sz="1100"/>
        </a:p>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215900</xdr:colOff>
          <xdr:row>8</xdr:row>
          <xdr:rowOff>12700</xdr:rowOff>
        </xdr:from>
        <xdr:to>
          <xdr:col>5</xdr:col>
          <xdr:colOff>1130300</xdr:colOff>
          <xdr:row>8</xdr:row>
          <xdr:rowOff>215900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9</xdr:row>
          <xdr:rowOff>38100</xdr:rowOff>
        </xdr:from>
        <xdr:to>
          <xdr:col>5</xdr:col>
          <xdr:colOff>1117600</xdr:colOff>
          <xdr:row>9</xdr:row>
          <xdr:rowOff>254000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8</xdr:row>
          <xdr:rowOff>0</xdr:rowOff>
        </xdr:from>
        <xdr:to>
          <xdr:col>8</xdr:col>
          <xdr:colOff>241300</xdr:colOff>
          <xdr:row>8</xdr:row>
          <xdr:rowOff>215900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12700</xdr:rowOff>
        </xdr:from>
        <xdr:to>
          <xdr:col>8</xdr:col>
          <xdr:colOff>228600</xdr:colOff>
          <xdr:row>9</xdr:row>
          <xdr:rowOff>215900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3338738</xdr:colOff>
      <xdr:row>12</xdr:row>
      <xdr:rowOff>5079</xdr:rowOff>
    </xdr:from>
    <xdr:to>
      <xdr:col>5</xdr:col>
      <xdr:colOff>996315</xdr:colOff>
      <xdr:row>20</xdr:row>
      <xdr:rowOff>41456</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3335882</xdr:colOff>
      <xdr:row>20</xdr:row>
      <xdr:rowOff>92845</xdr:rowOff>
    </xdr:from>
    <xdr:to>
      <xdr:col>5</xdr:col>
      <xdr:colOff>982981</xdr:colOff>
      <xdr:row>34</xdr:row>
      <xdr:rowOff>93979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3311071</xdr:colOff>
      <xdr:row>35</xdr:row>
      <xdr:rowOff>82550</xdr:rowOff>
    </xdr:from>
    <xdr:to>
      <xdr:col>5</xdr:col>
      <xdr:colOff>991508</xdr:colOff>
      <xdr:row>50</xdr:row>
      <xdr:rowOff>34471</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3320143</xdr:colOff>
      <xdr:row>53</xdr:row>
      <xdr:rowOff>29935</xdr:rowOff>
    </xdr:from>
    <xdr:to>
      <xdr:col>5</xdr:col>
      <xdr:colOff>1000580</xdr:colOff>
      <xdr:row>64</xdr:row>
      <xdr:rowOff>118835</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3344386</xdr:colOff>
      <xdr:row>23</xdr:row>
      <xdr:rowOff>66040</xdr:rowOff>
    </xdr:from>
    <xdr:to>
      <xdr:col>5</xdr:col>
      <xdr:colOff>186848</xdr:colOff>
      <xdr:row>26</xdr:row>
      <xdr:rowOff>153035</xdr:rowOff>
    </xdr:to>
    <xdr:sp macro="" textlink="">
      <xdr:nvSpPr>
        <xdr:cNvPr id="13" name="Rectangle 12">
          <a:extLst>
            <a:ext uri="{FF2B5EF4-FFF2-40B4-BE49-F238E27FC236}">
              <a16:creationId xmlns:a16="http://schemas.microsoft.com/office/drawing/2014/main" id="{00000000-0008-0000-0600-00000D000000}"/>
            </a:ext>
          </a:extLst>
        </xdr:cNvPr>
        <xdr:cNvSpPr/>
      </xdr:nvSpPr>
      <xdr:spPr>
        <a:xfrm>
          <a:off x="4106386" y="5900103"/>
          <a:ext cx="4783931" cy="7299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3357880</xdr:colOff>
      <xdr:row>14</xdr:row>
      <xdr:rowOff>140970</xdr:rowOff>
    </xdr:from>
    <xdr:to>
      <xdr:col>4</xdr:col>
      <xdr:colOff>2291080</xdr:colOff>
      <xdr:row>15</xdr:row>
      <xdr:rowOff>476250</xdr:rowOff>
    </xdr:to>
    <xdr:sp macro="" textlink="">
      <xdr:nvSpPr>
        <xdr:cNvPr id="18" name="Rectangle 17">
          <a:extLst>
            <a:ext uri="{FF2B5EF4-FFF2-40B4-BE49-F238E27FC236}">
              <a16:creationId xmlns:a16="http://schemas.microsoft.com/office/drawing/2014/main" id="{00000000-0008-0000-0600-000012000000}"/>
            </a:ext>
          </a:extLst>
        </xdr:cNvPr>
        <xdr:cNvSpPr/>
      </xdr:nvSpPr>
      <xdr:spPr>
        <a:xfrm>
          <a:off x="4231005" y="2823845"/>
          <a:ext cx="5664200" cy="5257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3324225</xdr:colOff>
      <xdr:row>38</xdr:row>
      <xdr:rowOff>202407</xdr:rowOff>
    </xdr:from>
    <xdr:to>
      <xdr:col>5</xdr:col>
      <xdr:colOff>790575</xdr:colOff>
      <xdr:row>41</xdr:row>
      <xdr:rowOff>183992</xdr:rowOff>
    </xdr:to>
    <xdr:sp macro="" textlink="">
      <xdr:nvSpPr>
        <xdr:cNvPr id="19" name="Rectangle 18">
          <a:extLst>
            <a:ext uri="{FF2B5EF4-FFF2-40B4-BE49-F238E27FC236}">
              <a16:creationId xmlns:a16="http://schemas.microsoft.com/office/drawing/2014/main" id="{00000000-0008-0000-0600-000013000000}"/>
            </a:ext>
          </a:extLst>
        </xdr:cNvPr>
        <xdr:cNvSpPr/>
      </xdr:nvSpPr>
      <xdr:spPr>
        <a:xfrm>
          <a:off x="4086225" y="9608345"/>
          <a:ext cx="5407819" cy="9340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88250</xdr:colOff>
      <xdr:row>5</xdr:row>
      <xdr:rowOff>104759</xdr:rowOff>
    </xdr:from>
    <xdr:to>
      <xdr:col>3</xdr:col>
      <xdr:colOff>2259680</xdr:colOff>
      <xdr:row>15</xdr:row>
      <xdr:rowOff>367379</xdr:rowOff>
    </xdr:to>
    <xdr:grpSp>
      <xdr:nvGrpSpPr>
        <xdr:cNvPr id="10" name="Group 9">
          <a:extLst>
            <a:ext uri="{FF2B5EF4-FFF2-40B4-BE49-F238E27FC236}">
              <a16:creationId xmlns:a16="http://schemas.microsoft.com/office/drawing/2014/main" id="{00000000-0008-0000-0600-00000A000000}"/>
            </a:ext>
          </a:extLst>
        </xdr:cNvPr>
        <xdr:cNvGrpSpPr/>
      </xdr:nvGrpSpPr>
      <xdr:grpSpPr>
        <a:xfrm>
          <a:off x="5025375" y="1073134"/>
          <a:ext cx="2171430" cy="2167620"/>
          <a:chOff x="6361100" y="5252883"/>
          <a:chExt cx="2163895" cy="2170470"/>
        </a:xfrm>
      </xdr:grpSpPr>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6361100" y="5252883"/>
          <a:ext cx="2163895" cy="2170470"/>
        </xdr:xfrm>
        <a:graphic>
          <a:graphicData uri="http://schemas.openxmlformats.org/drawingml/2006/chart">
            <c:chart xmlns:c="http://schemas.openxmlformats.org/drawingml/2006/chart" xmlns:r="http://schemas.openxmlformats.org/officeDocument/2006/relationships" r:id="rId5"/>
          </a:graphicData>
        </a:graphic>
      </xdr:graphicFrame>
      <xdr:sp macro="" textlink="SliderData!B19">
        <xdr:nvSpPr>
          <xdr:cNvPr id="9" name="TextBox 8">
            <a:extLst>
              <a:ext uri="{FF2B5EF4-FFF2-40B4-BE49-F238E27FC236}">
                <a16:creationId xmlns:a16="http://schemas.microsoft.com/office/drawing/2014/main" id="{00000000-0008-0000-0600-000009000000}"/>
              </a:ext>
            </a:extLst>
          </xdr:cNvPr>
          <xdr:cNvSpPr txBox="1"/>
        </xdr:nvSpPr>
        <xdr:spPr>
          <a:xfrm>
            <a:off x="6747510" y="6020775"/>
            <a:ext cx="1470660" cy="594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AD70E4DF-55BE-4A84-8DF6-C0127B13E7B1}" type="TxLink">
              <a:rPr lang="en-US" sz="3200" b="1" i="0" u="none" strike="noStrike">
                <a:solidFill>
                  <a:srgbClr val="000000"/>
                </a:solidFill>
                <a:latin typeface="Calibri"/>
                <a:ea typeface="Calibri"/>
                <a:cs typeface="Calibri"/>
              </a:rPr>
              <a:pPr algn="ctr"/>
              <a:t>0%</a:t>
            </a:fld>
            <a:endParaRPr lang="en-GB" sz="3200" b="1"/>
          </a:p>
        </xdr:txBody>
      </xdr:sp>
    </xdr:grpSp>
    <xdr:clientData/>
  </xdr:twoCellAnchor>
  <xdr:twoCellAnchor>
    <xdr:from>
      <xdr:col>2</xdr:col>
      <xdr:colOff>3254375</xdr:colOff>
      <xdr:row>54</xdr:row>
      <xdr:rowOff>48419</xdr:rowOff>
    </xdr:from>
    <xdr:to>
      <xdr:col>5</xdr:col>
      <xdr:colOff>720725</xdr:colOff>
      <xdr:row>57</xdr:row>
      <xdr:rowOff>71279</xdr:rowOff>
    </xdr:to>
    <xdr:sp macro="" textlink="">
      <xdr:nvSpPr>
        <xdr:cNvPr id="15" name="Rectangle 14">
          <a:extLst>
            <a:ext uri="{FF2B5EF4-FFF2-40B4-BE49-F238E27FC236}">
              <a16:creationId xmlns:a16="http://schemas.microsoft.com/office/drawing/2014/main" id="{00000000-0008-0000-0600-00000F000000}"/>
            </a:ext>
          </a:extLst>
        </xdr:cNvPr>
        <xdr:cNvSpPr/>
      </xdr:nvSpPr>
      <xdr:spPr>
        <a:xfrm>
          <a:off x="4016375" y="13300075"/>
          <a:ext cx="5407819" cy="59436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1181346</xdr:colOff>
      <xdr:row>1</xdr:row>
      <xdr:rowOff>0</xdr:rowOff>
    </xdr:from>
    <xdr:to>
      <xdr:col>4</xdr:col>
      <xdr:colOff>559046</xdr:colOff>
      <xdr:row>1</xdr:row>
      <xdr:rowOff>0</xdr:rowOff>
    </xdr:to>
    <xdr:sp macro="" textlink="">
      <xdr:nvSpPr>
        <xdr:cNvPr id="22" name="Tekstvak 21">
          <a:extLst>
            <a:ext uri="{FF2B5EF4-FFF2-40B4-BE49-F238E27FC236}">
              <a16:creationId xmlns:a16="http://schemas.microsoft.com/office/drawing/2014/main" id="{00000000-0008-0000-0600-000016000000}"/>
            </a:ext>
          </a:extLst>
        </xdr:cNvPr>
        <xdr:cNvSpPr txBox="1"/>
      </xdr:nvSpPr>
      <xdr:spPr>
        <a:xfrm>
          <a:off x="2260846" y="1213583"/>
          <a:ext cx="6108700" cy="114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2400" b="1" i="0">
              <a:solidFill>
                <a:schemeClr val="bg1"/>
              </a:solidFill>
              <a:latin typeface="Avenir Black" panose="02000503020000020003" pitchFamily="2" charset="0"/>
            </a:rPr>
            <a:t>ESAT:</a:t>
          </a:r>
          <a:r>
            <a:rPr lang="nl-NL" sz="2400" b="1" i="0" baseline="0">
              <a:solidFill>
                <a:schemeClr val="bg1"/>
              </a:solidFill>
              <a:latin typeface="Avenir Black" panose="02000503020000020003" pitchFamily="2" charset="0"/>
            </a:rPr>
            <a:t> </a:t>
          </a:r>
          <a:r>
            <a:rPr lang="nl-NL" sz="2000" b="1" i="0">
              <a:solidFill>
                <a:schemeClr val="bg1"/>
              </a:solidFill>
              <a:latin typeface="Avenir Black" panose="02000503020000020003" pitchFamily="2" charset="0"/>
            </a:rPr>
            <a:t>Environmental Self Assessment Tool</a:t>
          </a:r>
        </a:p>
        <a:p>
          <a:pPr algn="ctr"/>
          <a:r>
            <a:rPr lang="nl-NL" sz="2000" b="1" i="0">
              <a:solidFill>
                <a:schemeClr val="bg1"/>
              </a:solidFill>
              <a:latin typeface="Avenir Black" panose="02000503020000020003" pitchFamily="2" charset="0"/>
            </a:rPr>
            <a:t>Fleet and Transport Management </a:t>
          </a:r>
        </a:p>
        <a:p>
          <a:pPr algn="ctr"/>
          <a:r>
            <a:rPr lang="nl-NL" sz="1200" b="1">
              <a:solidFill>
                <a:schemeClr val="bg1"/>
              </a:solidFill>
              <a:latin typeface="Avenir Book" panose="02000503020000020003" pitchFamily="2" charset="0"/>
            </a:rPr>
            <a:t>v 1.0 2024</a:t>
          </a:r>
        </a:p>
        <a:p>
          <a:endParaRPr lang="nl-NL" sz="1100"/>
        </a:p>
        <a:p>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3174</xdr:colOff>
      <xdr:row>16</xdr:row>
      <xdr:rowOff>66676</xdr:rowOff>
    </xdr:from>
    <xdr:to>
      <xdr:col>2</xdr:col>
      <xdr:colOff>761999</xdr:colOff>
      <xdr:row>49</xdr:row>
      <xdr:rowOff>53976</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4" y="22126576"/>
          <a:ext cx="12874625" cy="6692900"/>
        </a:xfrm>
        <a:prstGeom prst="rect">
          <a:avLst/>
        </a:prstGeom>
        <a:noFill/>
        <a:ln>
          <a:noFill/>
        </a:ln>
      </xdr:spPr>
    </xdr:pic>
    <xdr:clientData/>
  </xdr:twoCellAnchor>
  <xdr:twoCellAnchor editAs="oneCell">
    <xdr:from>
      <xdr:col>0</xdr:col>
      <xdr:colOff>3146424</xdr:colOff>
      <xdr:row>48</xdr:row>
      <xdr:rowOff>31750</xdr:rowOff>
    </xdr:from>
    <xdr:to>
      <xdr:col>3</xdr:col>
      <xdr:colOff>0</xdr:colOff>
      <xdr:row>73</xdr:row>
      <xdr:rowOff>57150</xdr:rowOff>
    </xdr:to>
    <xdr:pic>
      <xdr:nvPicPr>
        <xdr:cNvPr id="4" name="Picture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6424" y="28594050"/>
          <a:ext cx="12919076" cy="5105400"/>
        </a:xfrm>
        <a:prstGeom prst="rect">
          <a:avLst/>
        </a:prstGeom>
        <a:noFill/>
        <a:ln>
          <a:noFill/>
        </a:ln>
      </xdr:spPr>
    </xdr:pic>
    <xdr:clientData/>
  </xdr:twoCellAnchor>
  <xdr:twoCellAnchor editAs="oneCell">
    <xdr:from>
      <xdr:col>1</xdr:col>
      <xdr:colOff>107950</xdr:colOff>
      <xdr:row>4</xdr:row>
      <xdr:rowOff>95250</xdr:rowOff>
    </xdr:from>
    <xdr:to>
      <xdr:col>1</xdr:col>
      <xdr:colOff>8272408</xdr:colOff>
      <xdr:row>4</xdr:row>
      <xdr:rowOff>4972050</xdr:rowOff>
    </xdr:to>
    <xdr:pic>
      <xdr:nvPicPr>
        <xdr:cNvPr id="5" name="Imagen 1">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3"/>
        <a:srcRect t="15194" b="5737"/>
        <a:stretch/>
      </xdr:blipFill>
      <xdr:spPr>
        <a:xfrm>
          <a:off x="2860675" y="4067175"/>
          <a:ext cx="8164458" cy="4876800"/>
        </a:xfrm>
        <a:prstGeom prst="rect">
          <a:avLst/>
        </a:prstGeom>
      </xdr:spPr>
    </xdr:pic>
    <xdr:clientData/>
  </xdr:twoCellAnchor>
  <xdr:twoCellAnchor editAs="oneCell">
    <xdr:from>
      <xdr:col>1</xdr:col>
      <xdr:colOff>76200</xdr:colOff>
      <xdr:row>12</xdr:row>
      <xdr:rowOff>76200</xdr:rowOff>
    </xdr:from>
    <xdr:to>
      <xdr:col>1</xdr:col>
      <xdr:colOff>4724400</xdr:colOff>
      <xdr:row>13</xdr:row>
      <xdr:rowOff>1449400</xdr:rowOff>
    </xdr:to>
    <xdr:pic>
      <xdr:nvPicPr>
        <xdr:cNvPr id="8" name="Afbeelding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28925" y="13496925"/>
          <a:ext cx="4648200" cy="6573850"/>
        </a:xfrm>
        <a:prstGeom prst="rect">
          <a:avLst/>
        </a:prstGeom>
      </xdr:spPr>
    </xdr:pic>
    <xdr:clientData/>
  </xdr:twoCellAnchor>
  <xdr:twoCellAnchor editAs="oneCell">
    <xdr:from>
      <xdr:col>1</xdr:col>
      <xdr:colOff>8047</xdr:colOff>
      <xdr:row>7</xdr:row>
      <xdr:rowOff>666750</xdr:rowOff>
    </xdr:from>
    <xdr:to>
      <xdr:col>1</xdr:col>
      <xdr:colOff>10269649</xdr:colOff>
      <xdr:row>8</xdr:row>
      <xdr:rowOff>1238250</xdr:rowOff>
    </xdr:to>
    <xdr:pic>
      <xdr:nvPicPr>
        <xdr:cNvPr id="2" name="Afbeelding 15">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760772" y="12115800"/>
          <a:ext cx="10261602" cy="57721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knowledge.fleetforum.org/knowledge-base/article/calculating-the-right-fleet-size" TargetMode="External"/><Relationship Id="rId13" Type="http://schemas.openxmlformats.org/officeDocument/2006/relationships/printerSettings" Target="../printerSettings/printerSettings4.bin"/><Relationship Id="rId3" Type="http://schemas.openxmlformats.org/officeDocument/2006/relationships/hyperlink" Target="https://www.globalplasticlaws.org/" TargetMode="External"/><Relationship Id="rId7" Type="http://schemas.openxmlformats.org/officeDocument/2006/relationships/hyperlink" Target="https://knowledge.fleetforum.org/knowledge-base/article/2023-reducing-costs-and-emission-by-rightsizing-and-rightprofiling-your-fleet" TargetMode="External"/><Relationship Id="rId12" Type="http://schemas.openxmlformats.org/officeDocument/2006/relationships/hyperlink" Target="https://knowledge.fleetforum.org/knowledge-base/article/eco-driving-training-materials-for-drivers" TargetMode="External"/><Relationship Id="rId2" Type="http://schemas.openxmlformats.org/officeDocument/2006/relationships/hyperlink" Target="https://knowledge.fleetforum.org/knowledge-base/article/icrc-shares-garage-waste-management-research" TargetMode="External"/><Relationship Id="rId1" Type="http://schemas.openxmlformats.org/officeDocument/2006/relationships/hyperlink" Target="https://knowledge.fleetforum.org/knowledge-base/article/vehicle-checklist-and-fault-recording-form" TargetMode="External"/><Relationship Id="rId6" Type="http://schemas.openxmlformats.org/officeDocument/2006/relationships/hyperlink" Target="https://knowledge.fleetforum.org/knowledge-base/article/quality-standards-for-maintenance-and-repair-service-providers" TargetMode="External"/><Relationship Id="rId11" Type="http://schemas.openxmlformats.org/officeDocument/2006/relationships/hyperlink" Target="https://logcluster.org/en/document/usaidbha-environmental-sustainability-humanitarian-supply-chain" TargetMode="External"/><Relationship Id="rId5" Type="http://schemas.openxmlformats.org/officeDocument/2006/relationships/hyperlink" Target="https://wfp.eu.crossknowledge.com/sso/connectOrRegisterLearner.php?loginbox=yes&amp;group_id=349&amp;verify_email=yes&amp;hash=68270292c2440b87d6066bc3f94e8be0" TargetMode="External"/><Relationship Id="rId10" Type="http://schemas.openxmlformats.org/officeDocument/2006/relationships/hyperlink" Target="https://cleanfleet.fleetforum.org/" TargetMode="External"/><Relationship Id="rId4" Type="http://schemas.openxmlformats.org/officeDocument/2006/relationships/hyperlink" Target="https://knowledge.fleetforum.org/knowledge-base/article/assessing-your-fleet-management" TargetMode="External"/><Relationship Id="rId9" Type="http://schemas.openxmlformats.org/officeDocument/2006/relationships/hyperlink" Target="https://knowledge.fleetforum.org/knowledge-base/article/leading-and-lagging-fleet-management-indicators" TargetMode="External"/><Relationship Id="rId1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44A8-2233-4A82-9029-C260F394111F}">
  <sheetPr>
    <tabColor theme="4" tint="0.59999389629810485"/>
  </sheetPr>
  <dimension ref="A1:EM1087"/>
  <sheetViews>
    <sheetView tabSelected="1" zoomScaleNormal="100" workbookViewId="0"/>
  </sheetViews>
  <sheetFormatPr baseColWidth="10" defaultColWidth="11.5" defaultRowHeight="15"/>
  <cols>
    <col min="1" max="1" width="3.33203125" style="2" customWidth="1"/>
    <col min="2" max="2" width="26.33203125" customWidth="1"/>
    <col min="4" max="4" width="18.83203125" customWidth="1"/>
    <col min="6" max="6" width="20.5" customWidth="1"/>
    <col min="9" max="143" width="11.5" style="2"/>
  </cols>
  <sheetData>
    <row r="1" spans="2:11" s="2" customFormat="1" ht="8.25" customHeight="1"/>
    <row r="2" spans="2:11">
      <c r="B2" s="99"/>
      <c r="C2" s="100"/>
      <c r="D2" s="100"/>
      <c r="E2" s="100"/>
      <c r="F2" s="100"/>
      <c r="G2" s="100"/>
      <c r="H2" s="100"/>
    </row>
    <row r="3" spans="2:11">
      <c r="B3" s="100"/>
      <c r="C3" s="100"/>
      <c r="D3" s="100"/>
      <c r="E3" s="100"/>
      <c r="F3" s="100"/>
      <c r="G3" s="100"/>
      <c r="H3" s="100"/>
    </row>
    <row r="4" spans="2:11">
      <c r="B4" s="100"/>
      <c r="C4" s="100"/>
      <c r="D4" s="100"/>
      <c r="E4" s="100"/>
      <c r="F4" s="100"/>
      <c r="G4" s="100"/>
      <c r="H4" s="100"/>
    </row>
    <row r="5" spans="2:11">
      <c r="B5" s="100"/>
      <c r="C5" s="100"/>
      <c r="D5" s="100"/>
      <c r="E5" s="100"/>
      <c r="F5" s="100"/>
      <c r="G5" s="100"/>
      <c r="H5" s="100"/>
    </row>
    <row r="6" spans="2:11">
      <c r="B6" s="100"/>
      <c r="C6" s="100"/>
      <c r="D6" s="100"/>
      <c r="E6" s="100"/>
      <c r="F6" s="100"/>
      <c r="G6" s="100"/>
      <c r="H6" s="100"/>
    </row>
    <row r="7" spans="2:11">
      <c r="B7" s="100"/>
      <c r="C7" s="100"/>
      <c r="D7" s="100"/>
      <c r="E7" s="100"/>
      <c r="F7" s="100"/>
      <c r="G7" s="100"/>
      <c r="H7" s="100"/>
    </row>
    <row r="8" spans="2:11">
      <c r="B8" s="100"/>
      <c r="C8" s="100"/>
      <c r="D8" s="100"/>
      <c r="E8" s="100"/>
      <c r="F8" s="100"/>
      <c r="G8" s="100"/>
      <c r="H8" s="100"/>
    </row>
    <row r="9" spans="2:11">
      <c r="B9" s="100"/>
      <c r="C9" s="100"/>
      <c r="D9" s="100"/>
      <c r="E9" s="100"/>
      <c r="F9" s="100"/>
      <c r="G9" s="100"/>
      <c r="H9" s="100"/>
      <c r="K9" s="4"/>
    </row>
    <row r="10" spans="2:11">
      <c r="B10" s="100"/>
      <c r="C10" s="100"/>
      <c r="D10" s="100"/>
      <c r="E10" s="100"/>
      <c r="F10" s="100"/>
      <c r="G10" s="100"/>
      <c r="H10" s="100"/>
    </row>
    <row r="11" spans="2:11">
      <c r="B11" s="100"/>
      <c r="C11" s="100"/>
      <c r="D11" s="100"/>
      <c r="E11" s="100"/>
      <c r="F11" s="100"/>
      <c r="G11" s="100"/>
      <c r="H11" s="100"/>
    </row>
    <row r="12" spans="2:11">
      <c r="B12" s="100"/>
      <c r="C12" s="100"/>
      <c r="D12" s="100"/>
      <c r="E12" s="100"/>
      <c r="F12" s="100"/>
      <c r="G12" s="100"/>
      <c r="H12" s="100"/>
    </row>
    <row r="13" spans="2:11">
      <c r="B13" s="100"/>
      <c r="C13" s="100"/>
      <c r="D13" s="100"/>
      <c r="E13" s="100"/>
      <c r="F13" s="100"/>
      <c r="G13" s="100"/>
      <c r="H13" s="100"/>
    </row>
    <row r="14" spans="2:11" s="2" customFormat="1" ht="108" customHeight="1">
      <c r="B14" s="5"/>
      <c r="C14" s="5"/>
      <c r="D14" s="5"/>
      <c r="E14" s="5"/>
      <c r="F14" s="5"/>
      <c r="G14" s="5"/>
      <c r="H14" s="5"/>
    </row>
    <row r="15" spans="2:11" s="2" customFormat="1" ht="7" customHeight="1"/>
    <row r="16" spans="2:11">
      <c r="B16" s="101"/>
      <c r="C16" s="101"/>
      <c r="D16" s="101"/>
      <c r="E16" s="101"/>
      <c r="F16" s="101"/>
      <c r="G16" s="101"/>
      <c r="H16" s="101"/>
    </row>
    <row r="17" spans="2:8">
      <c r="B17" s="101"/>
      <c r="C17" s="101"/>
      <c r="D17" s="101"/>
      <c r="E17" s="101"/>
      <c r="F17" s="101"/>
      <c r="G17" s="101"/>
      <c r="H17" s="101"/>
    </row>
    <row r="18" spans="2:8">
      <c r="B18" s="101"/>
      <c r="C18" s="101"/>
      <c r="D18" s="101"/>
      <c r="E18" s="101"/>
      <c r="F18" s="101"/>
      <c r="G18" s="101"/>
      <c r="H18" s="101"/>
    </row>
    <row r="19" spans="2:8" ht="142.5" customHeight="1">
      <c r="B19" s="101"/>
      <c r="C19" s="101"/>
      <c r="D19" s="101"/>
      <c r="E19" s="101"/>
      <c r="F19" s="101"/>
      <c r="G19" s="101"/>
      <c r="H19" s="101"/>
    </row>
    <row r="20" spans="2:8" s="2" customFormat="1" ht="7" customHeight="1">
      <c r="B20" s="3"/>
      <c r="C20" s="3"/>
      <c r="D20" s="3"/>
      <c r="E20" s="3"/>
      <c r="F20" s="3"/>
      <c r="G20" s="3"/>
      <c r="H20" s="3"/>
    </row>
    <row r="21" spans="2:8" ht="18.75" customHeight="1">
      <c r="B21" s="98"/>
      <c r="C21" s="98"/>
      <c r="D21" s="98"/>
      <c r="E21" s="98"/>
      <c r="F21" s="98"/>
      <c r="G21" s="98"/>
      <c r="H21" s="98"/>
    </row>
    <row r="22" spans="2:8" ht="18.75" customHeight="1">
      <c r="B22" s="98"/>
      <c r="C22" s="98"/>
      <c r="D22" s="98"/>
      <c r="E22" s="98"/>
      <c r="F22" s="98"/>
      <c r="G22" s="98"/>
      <c r="H22" s="98"/>
    </row>
    <row r="23" spans="2:8" ht="18.75" customHeight="1">
      <c r="B23" s="98"/>
      <c r="C23" s="98"/>
      <c r="D23" s="98"/>
      <c r="E23" s="98"/>
      <c r="F23" s="98"/>
      <c r="G23" s="98"/>
      <c r="H23" s="98"/>
    </row>
    <row r="24" spans="2:8" ht="18.75" customHeight="1">
      <c r="B24" s="98"/>
      <c r="C24" s="98"/>
      <c r="D24" s="98"/>
      <c r="E24" s="98"/>
      <c r="F24" s="98"/>
      <c r="G24" s="98"/>
      <c r="H24" s="98"/>
    </row>
    <row r="25" spans="2:8" ht="18.75" customHeight="1">
      <c r="B25" s="98"/>
      <c r="C25" s="98"/>
      <c r="D25" s="98"/>
      <c r="E25" s="98"/>
      <c r="F25" s="98"/>
      <c r="G25" s="98"/>
      <c r="H25" s="98"/>
    </row>
    <row r="26" spans="2:8" ht="18.75" customHeight="1">
      <c r="B26" s="98"/>
      <c r="C26" s="98"/>
      <c r="D26" s="98"/>
      <c r="E26" s="98"/>
      <c r="F26" s="98"/>
      <c r="G26" s="98"/>
      <c r="H26" s="98"/>
    </row>
    <row r="27" spans="2:8" ht="18.75" customHeight="1">
      <c r="B27" s="98"/>
      <c r="C27" s="98"/>
      <c r="D27" s="98"/>
      <c r="E27" s="98"/>
      <c r="F27" s="98"/>
      <c r="G27" s="98"/>
      <c r="H27" s="98"/>
    </row>
    <row r="28" spans="2:8" ht="18.75" customHeight="1">
      <c r="B28" s="98"/>
      <c r="C28" s="98"/>
      <c r="D28" s="98"/>
      <c r="E28" s="98"/>
      <c r="F28" s="98"/>
      <c r="G28" s="98"/>
      <c r="H28" s="98"/>
    </row>
    <row r="29" spans="2:8" ht="18.75" customHeight="1">
      <c r="B29" s="98"/>
      <c r="C29" s="98"/>
      <c r="D29" s="98"/>
      <c r="E29" s="98"/>
      <c r="F29" s="98"/>
      <c r="G29" s="98"/>
      <c r="H29" s="98"/>
    </row>
    <row r="30" spans="2:8" ht="18.75" customHeight="1">
      <c r="B30" s="98"/>
      <c r="C30" s="98"/>
      <c r="D30" s="98"/>
      <c r="E30" s="98"/>
      <c r="F30" s="98"/>
      <c r="G30" s="98"/>
      <c r="H30" s="98"/>
    </row>
    <row r="31" spans="2:8" ht="18.75" customHeight="1">
      <c r="B31" s="98"/>
      <c r="C31" s="98"/>
      <c r="D31" s="98"/>
      <c r="E31" s="98"/>
      <c r="F31" s="98"/>
      <c r="G31" s="98"/>
      <c r="H31" s="98"/>
    </row>
    <row r="32" spans="2:8" ht="18.75" customHeight="1">
      <c r="B32" s="1"/>
      <c r="C32" s="1"/>
      <c r="D32" s="1"/>
      <c r="E32" s="1"/>
      <c r="F32" s="1"/>
      <c r="G32" s="1"/>
      <c r="H32" s="1"/>
    </row>
    <row r="33" spans="2:8" ht="18.75" customHeight="1">
      <c r="B33" s="1"/>
      <c r="C33" s="1"/>
      <c r="D33" s="1"/>
      <c r="E33" s="1"/>
      <c r="F33" s="1"/>
      <c r="G33" s="1"/>
      <c r="H33" s="1"/>
    </row>
    <row r="34" spans="2:8" ht="18.75" customHeight="1">
      <c r="B34" s="1"/>
      <c r="C34" s="1"/>
      <c r="D34" s="1"/>
      <c r="E34" s="1"/>
      <c r="F34" s="1"/>
      <c r="G34" s="1"/>
      <c r="H34" s="1"/>
    </row>
    <row r="35" spans="2:8" ht="18.75" customHeight="1">
      <c r="B35" s="1"/>
      <c r="C35" s="1"/>
      <c r="D35" s="1"/>
      <c r="E35" s="1"/>
      <c r="F35" s="1"/>
      <c r="G35" s="1"/>
      <c r="H35" s="1"/>
    </row>
    <row r="36" spans="2:8" ht="18.75" customHeight="1">
      <c r="B36" s="1"/>
      <c r="C36" s="1"/>
      <c r="D36" s="1"/>
      <c r="E36" s="1"/>
      <c r="F36" s="1"/>
      <c r="G36" s="1"/>
      <c r="H36" s="1"/>
    </row>
    <row r="37" spans="2:8" ht="18.75" customHeight="1">
      <c r="B37" s="1"/>
      <c r="C37" s="1"/>
      <c r="D37" s="1"/>
      <c r="E37" s="1"/>
      <c r="F37" s="1"/>
      <c r="G37" s="1"/>
      <c r="H37" s="1"/>
    </row>
    <row r="38" spans="2:8" ht="18.75" customHeight="1">
      <c r="B38" s="1"/>
      <c r="C38" s="1"/>
      <c r="D38" s="1"/>
      <c r="E38" s="1"/>
      <c r="F38" s="1"/>
      <c r="G38" s="1"/>
      <c r="H38" s="1"/>
    </row>
    <row r="39" spans="2:8" ht="18.75" customHeight="1">
      <c r="B39" s="1"/>
      <c r="C39" s="1"/>
      <c r="D39" s="1"/>
      <c r="E39" s="1"/>
      <c r="F39" s="1"/>
      <c r="G39" s="1"/>
      <c r="H39" s="1"/>
    </row>
    <row r="40" spans="2:8" ht="18.75" customHeight="1">
      <c r="B40" s="1"/>
      <c r="C40" s="1"/>
      <c r="D40" s="1"/>
      <c r="E40" s="1"/>
      <c r="F40" s="1"/>
      <c r="G40" s="1"/>
      <c r="H40" s="1"/>
    </row>
    <row r="41" spans="2:8" ht="18.75" customHeight="1">
      <c r="B41" s="1"/>
      <c r="C41" s="1"/>
      <c r="D41" s="1"/>
      <c r="E41" s="1"/>
      <c r="F41" s="1"/>
      <c r="G41" s="1"/>
      <c r="H41" s="1"/>
    </row>
    <row r="42" spans="2:8" ht="18.75" customHeight="1">
      <c r="B42" s="1"/>
      <c r="C42" s="1"/>
      <c r="D42" s="1"/>
      <c r="E42" s="1"/>
      <c r="F42" s="1"/>
      <c r="G42" s="1"/>
      <c r="H42" s="1"/>
    </row>
    <row r="43" spans="2:8" ht="18.75" customHeight="1">
      <c r="B43" s="1"/>
      <c r="C43" s="1"/>
      <c r="D43" s="1"/>
      <c r="E43" s="1"/>
      <c r="F43" s="1"/>
      <c r="G43" s="1"/>
      <c r="H43" s="1"/>
    </row>
    <row r="44" spans="2:8" ht="18.75" customHeight="1">
      <c r="B44" s="1"/>
      <c r="C44" s="1"/>
      <c r="D44" s="1"/>
      <c r="E44" s="1"/>
      <c r="F44" s="1"/>
      <c r="G44" s="1"/>
      <c r="H44" s="1"/>
    </row>
    <row r="45" spans="2:8" ht="19">
      <c r="B45" s="1"/>
      <c r="C45" s="1"/>
      <c r="D45" s="1"/>
      <c r="E45" s="1"/>
      <c r="F45" s="1"/>
      <c r="G45" s="1"/>
      <c r="H45" s="1"/>
    </row>
    <row r="46" spans="2:8" ht="19">
      <c r="B46" s="1"/>
      <c r="C46" s="1"/>
      <c r="D46" s="1"/>
      <c r="E46" s="1"/>
      <c r="F46" s="1"/>
      <c r="G46" s="1"/>
      <c r="H46" s="1"/>
    </row>
    <row r="47" spans="2:8" ht="19">
      <c r="B47" s="1"/>
      <c r="C47" s="1"/>
      <c r="D47" s="1"/>
      <c r="E47" s="1"/>
      <c r="F47" s="1"/>
      <c r="G47" s="1"/>
      <c r="H47" s="1"/>
    </row>
    <row r="48" spans="2:8" ht="19">
      <c r="B48" s="1"/>
      <c r="C48" s="1"/>
      <c r="D48" s="1"/>
      <c r="E48" s="1"/>
      <c r="F48" s="1"/>
      <c r="G48" s="1"/>
      <c r="H48" s="1"/>
    </row>
    <row r="49" spans="2:8" ht="11.25" customHeight="1">
      <c r="B49" s="1"/>
      <c r="C49" s="1"/>
      <c r="D49" s="1"/>
      <c r="E49" s="1"/>
      <c r="F49" s="1"/>
      <c r="G49" s="1"/>
      <c r="H49" s="1"/>
    </row>
    <row r="50" spans="2:8" ht="84.75" customHeight="1">
      <c r="B50" s="97"/>
      <c r="C50" s="97"/>
      <c r="D50" s="97"/>
      <c r="E50" s="97"/>
      <c r="F50" s="97"/>
      <c r="G50" s="97"/>
      <c r="H50" s="97"/>
    </row>
    <row r="51" spans="2:8" ht="15" customHeight="1">
      <c r="B51" s="97"/>
      <c r="C51" s="97"/>
      <c r="D51" s="97"/>
      <c r="E51" s="97"/>
      <c r="F51" s="97"/>
      <c r="G51" s="97"/>
      <c r="H51" s="97"/>
    </row>
    <row r="52" spans="2:8" ht="15" customHeight="1">
      <c r="B52" s="97"/>
      <c r="C52" s="97"/>
      <c r="D52" s="97"/>
      <c r="E52" s="97"/>
      <c r="F52" s="97"/>
      <c r="G52" s="97"/>
      <c r="H52" s="97"/>
    </row>
    <row r="53" spans="2:8" ht="15" customHeight="1">
      <c r="B53" s="97"/>
      <c r="C53" s="97"/>
      <c r="D53" s="97"/>
      <c r="E53" s="97"/>
      <c r="F53" s="97"/>
      <c r="G53" s="97"/>
      <c r="H53" s="97"/>
    </row>
    <row r="54" spans="2:8" ht="15" customHeight="1">
      <c r="B54" s="97"/>
      <c r="C54" s="97"/>
      <c r="D54" s="97"/>
      <c r="E54" s="97"/>
      <c r="F54" s="97"/>
      <c r="G54" s="97"/>
      <c r="H54" s="97"/>
    </row>
    <row r="55" spans="2:8" ht="15" customHeight="1">
      <c r="B55" s="97"/>
      <c r="C55" s="97"/>
      <c r="D55" s="97"/>
      <c r="E55" s="97"/>
      <c r="F55" s="97"/>
      <c r="G55" s="97"/>
      <c r="H55" s="97"/>
    </row>
    <row r="56" spans="2:8" ht="15" customHeight="1">
      <c r="B56" s="97"/>
      <c r="C56" s="97"/>
      <c r="D56" s="97"/>
      <c r="E56" s="97"/>
      <c r="F56" s="97"/>
      <c r="G56" s="97"/>
      <c r="H56" s="97"/>
    </row>
    <row r="57" spans="2:8" ht="15" customHeight="1">
      <c r="B57" s="97"/>
      <c r="C57" s="97"/>
      <c r="D57" s="97"/>
      <c r="E57" s="97"/>
      <c r="F57" s="97"/>
      <c r="G57" s="97"/>
      <c r="H57" s="97"/>
    </row>
    <row r="58" spans="2:8" ht="15" customHeight="1">
      <c r="B58" s="97"/>
      <c r="C58" s="97"/>
      <c r="D58" s="97"/>
      <c r="E58" s="97"/>
      <c r="F58" s="97"/>
      <c r="G58" s="97"/>
      <c r="H58" s="97"/>
    </row>
    <row r="59" spans="2:8" ht="15" customHeight="1">
      <c r="B59" s="97"/>
      <c r="C59" s="97"/>
      <c r="D59" s="97"/>
      <c r="E59" s="97"/>
      <c r="F59" s="97"/>
      <c r="G59" s="97"/>
      <c r="H59" s="97"/>
    </row>
    <row r="60" spans="2:8" ht="15" customHeight="1">
      <c r="B60" s="97"/>
      <c r="C60" s="97"/>
      <c r="D60" s="97"/>
      <c r="E60" s="97"/>
      <c r="F60" s="97"/>
      <c r="G60" s="97"/>
      <c r="H60" s="97"/>
    </row>
    <row r="61" spans="2:8" ht="15" customHeight="1">
      <c r="B61" s="97"/>
      <c r="C61" s="97"/>
      <c r="D61" s="97"/>
      <c r="E61" s="97"/>
      <c r="F61" s="97"/>
      <c r="G61" s="97"/>
      <c r="H61" s="97"/>
    </row>
    <row r="62" spans="2:8" ht="15" customHeight="1">
      <c r="B62" s="97"/>
      <c r="C62" s="97"/>
      <c r="D62" s="97"/>
      <c r="E62" s="97"/>
      <c r="F62" s="97"/>
      <c r="G62" s="97"/>
      <c r="H62" s="97"/>
    </row>
    <row r="63" spans="2:8" ht="15" customHeight="1">
      <c r="B63" s="97"/>
      <c r="C63" s="97"/>
      <c r="D63" s="97"/>
      <c r="E63" s="97"/>
      <c r="F63" s="97"/>
      <c r="G63" s="97"/>
      <c r="H63" s="97"/>
    </row>
    <row r="64" spans="2:8" ht="15" customHeight="1">
      <c r="B64" s="97"/>
      <c r="C64" s="97"/>
      <c r="D64" s="97"/>
      <c r="E64" s="97"/>
      <c r="F64" s="97"/>
      <c r="G64" s="97"/>
      <c r="H64" s="97"/>
    </row>
    <row r="65" spans="2:8" ht="15" customHeight="1">
      <c r="B65" s="97"/>
      <c r="C65" s="97"/>
      <c r="D65" s="97"/>
      <c r="E65" s="97"/>
      <c r="F65" s="97"/>
      <c r="G65" s="97"/>
      <c r="H65" s="97"/>
    </row>
    <row r="66" spans="2:8" ht="15" customHeight="1">
      <c r="B66" s="97"/>
      <c r="C66" s="97"/>
      <c r="D66" s="97"/>
      <c r="E66" s="97"/>
      <c r="F66" s="97"/>
      <c r="G66" s="97"/>
      <c r="H66" s="97"/>
    </row>
    <row r="67" spans="2:8" ht="15" customHeight="1">
      <c r="B67" s="97"/>
      <c r="C67" s="97"/>
      <c r="D67" s="97"/>
      <c r="E67" s="97"/>
      <c r="F67" s="97"/>
      <c r="G67" s="97"/>
      <c r="H67" s="97"/>
    </row>
    <row r="68" spans="2:8" ht="15" customHeight="1">
      <c r="B68" s="97"/>
      <c r="C68" s="97"/>
      <c r="D68" s="97"/>
      <c r="E68" s="97"/>
      <c r="F68" s="97"/>
      <c r="G68" s="97"/>
      <c r="H68" s="97"/>
    </row>
    <row r="69" spans="2:8" ht="15" customHeight="1">
      <c r="B69" s="97"/>
      <c r="C69" s="97"/>
      <c r="D69" s="97"/>
      <c r="E69" s="97"/>
      <c r="F69" s="97"/>
      <c r="G69" s="97"/>
      <c r="H69" s="97"/>
    </row>
    <row r="70" spans="2:8" ht="15" customHeight="1">
      <c r="B70" s="97"/>
      <c r="C70" s="97"/>
      <c r="D70" s="97"/>
      <c r="E70" s="97"/>
      <c r="F70" s="97"/>
      <c r="G70" s="97"/>
      <c r="H70" s="97"/>
    </row>
    <row r="71" spans="2:8" ht="15" customHeight="1">
      <c r="B71" s="97"/>
      <c r="C71" s="97"/>
      <c r="D71" s="97"/>
      <c r="E71" s="97"/>
      <c r="F71" s="97"/>
      <c r="G71" s="97"/>
      <c r="H71" s="97"/>
    </row>
    <row r="72" spans="2:8" ht="15" customHeight="1">
      <c r="B72" s="97"/>
      <c r="C72" s="97"/>
      <c r="D72" s="97"/>
      <c r="E72" s="97"/>
      <c r="F72" s="97"/>
      <c r="G72" s="97"/>
      <c r="H72" s="97"/>
    </row>
    <row r="73" spans="2:8" ht="15" customHeight="1">
      <c r="B73" s="97"/>
      <c r="C73" s="97"/>
      <c r="D73" s="97"/>
      <c r="E73" s="97"/>
      <c r="F73" s="97"/>
      <c r="G73" s="97"/>
      <c r="H73" s="97"/>
    </row>
    <row r="74" spans="2:8" ht="15" customHeight="1">
      <c r="B74" s="97"/>
      <c r="C74" s="97"/>
      <c r="D74" s="97"/>
      <c r="E74" s="97"/>
      <c r="F74" s="97"/>
      <c r="G74" s="97"/>
      <c r="H74" s="97"/>
    </row>
    <row r="75" spans="2:8" ht="15" customHeight="1">
      <c r="B75" s="97"/>
      <c r="C75" s="97"/>
      <c r="D75" s="97"/>
      <c r="E75" s="97"/>
      <c r="F75" s="97"/>
      <c r="G75" s="97"/>
      <c r="H75" s="97"/>
    </row>
    <row r="76" spans="2:8" ht="15" customHeight="1">
      <c r="B76" s="97"/>
      <c r="C76" s="97"/>
      <c r="D76" s="97"/>
      <c r="E76" s="97"/>
      <c r="F76" s="97"/>
      <c r="G76" s="97"/>
      <c r="H76" s="97"/>
    </row>
    <row r="77" spans="2:8" ht="15" customHeight="1">
      <c r="B77" s="97"/>
      <c r="C77" s="97"/>
      <c r="D77" s="97"/>
      <c r="E77" s="97"/>
      <c r="F77" s="97"/>
      <c r="G77" s="97"/>
      <c r="H77" s="97"/>
    </row>
    <row r="78" spans="2:8" ht="49.5" customHeight="1">
      <c r="B78" s="97"/>
      <c r="C78" s="97"/>
      <c r="D78" s="97"/>
      <c r="E78" s="97"/>
      <c r="F78" s="97"/>
      <c r="G78" s="97"/>
      <c r="H78" s="97"/>
    </row>
    <row r="79" spans="2:8">
      <c r="B79" s="97"/>
      <c r="C79" s="97"/>
      <c r="D79" s="97"/>
      <c r="E79" s="97"/>
      <c r="F79" s="97"/>
      <c r="G79" s="97"/>
      <c r="H79" s="97"/>
    </row>
    <row r="80" spans="2:8">
      <c r="B80" s="97"/>
      <c r="C80" s="97"/>
      <c r="D80" s="97"/>
      <c r="E80" s="97"/>
      <c r="F80" s="97"/>
      <c r="G80" s="97"/>
      <c r="H80" s="97"/>
    </row>
    <row r="81" spans="2:8">
      <c r="B81" s="97"/>
      <c r="C81" s="97"/>
      <c r="D81" s="97"/>
      <c r="E81" s="97"/>
      <c r="F81" s="97"/>
      <c r="G81" s="97"/>
      <c r="H81" s="97"/>
    </row>
    <row r="82" spans="2:8">
      <c r="B82" s="97"/>
      <c r="C82" s="97"/>
      <c r="D82" s="97"/>
      <c r="E82" s="97"/>
      <c r="F82" s="97"/>
      <c r="G82" s="97"/>
      <c r="H82" s="97"/>
    </row>
    <row r="83" spans="2:8">
      <c r="B83" s="97"/>
      <c r="C83" s="97"/>
      <c r="D83" s="97"/>
      <c r="E83" s="97"/>
      <c r="F83" s="97"/>
      <c r="G83" s="97"/>
      <c r="H83" s="97"/>
    </row>
    <row r="84" spans="2:8" s="2" customFormat="1">
      <c r="B84" s="5"/>
      <c r="C84" s="5"/>
      <c r="D84" s="5"/>
      <c r="E84" s="5"/>
      <c r="F84" s="5"/>
      <c r="G84" s="5"/>
      <c r="H84" s="5"/>
    </row>
    <row r="85" spans="2:8" s="2" customFormat="1"/>
    <row r="86" spans="2:8" s="2" customFormat="1"/>
    <row r="87" spans="2:8" s="2" customFormat="1"/>
    <row r="88" spans="2:8" s="2" customFormat="1"/>
    <row r="89" spans="2:8" s="2" customFormat="1"/>
    <row r="90" spans="2:8" s="2" customFormat="1"/>
    <row r="91" spans="2:8" s="2" customFormat="1"/>
    <row r="92" spans="2:8" s="2" customFormat="1"/>
    <row r="93" spans="2:8" s="2" customFormat="1"/>
    <row r="94" spans="2:8" s="2" customFormat="1"/>
    <row r="95" spans="2:8" s="2" customFormat="1"/>
    <row r="96" spans="2:8"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sheetData>
  <mergeCells count="4">
    <mergeCell ref="B50:H83"/>
    <mergeCell ref="B21:H31"/>
    <mergeCell ref="B2:H13"/>
    <mergeCell ref="B16:H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CF60-3F9F-4445-A0C5-61F3FC89D17E}">
  <sheetPr>
    <tabColor theme="2"/>
  </sheetPr>
  <dimension ref="A1:L19"/>
  <sheetViews>
    <sheetView workbookViewId="0">
      <selection activeCell="B1" sqref="B1"/>
    </sheetView>
  </sheetViews>
  <sheetFormatPr baseColWidth="10" defaultColWidth="8.83203125" defaultRowHeight="15"/>
  <cols>
    <col min="1" max="1" width="10.5" style="2" bestFit="1" customWidth="1"/>
    <col min="2" max="11" width="8.83203125" style="2"/>
    <col min="12" max="12" width="11" style="2" bestFit="1" customWidth="1"/>
    <col min="13" max="16384" width="8.83203125" style="2"/>
  </cols>
  <sheetData>
    <row r="1" spans="1:12">
      <c r="A1" s="2" t="s">
        <v>493</v>
      </c>
      <c r="B1" s="79">
        <f>Results!F72</f>
        <v>0</v>
      </c>
    </row>
    <row r="2" spans="1:12">
      <c r="A2" s="2" t="s">
        <v>494</v>
      </c>
      <c r="B2" s="79">
        <v>0.1</v>
      </c>
      <c r="C2" s="79">
        <v>0.1</v>
      </c>
      <c r="D2" s="79">
        <v>0.1</v>
      </c>
      <c r="E2" s="79">
        <v>0.1</v>
      </c>
      <c r="F2" s="79">
        <v>0.1</v>
      </c>
      <c r="G2" s="79">
        <v>0.1</v>
      </c>
      <c r="H2" s="79">
        <v>0.1</v>
      </c>
      <c r="I2" s="79">
        <v>0.1</v>
      </c>
      <c r="J2" s="79">
        <v>0.1</v>
      </c>
      <c r="K2" s="79">
        <v>0.1</v>
      </c>
    </row>
    <row r="3" spans="1:12">
      <c r="A3" s="2" t="s">
        <v>495</v>
      </c>
      <c r="B3" s="79">
        <f>B1-C3/2</f>
        <v>-0.06</v>
      </c>
      <c r="C3" s="79">
        <v>0.12</v>
      </c>
      <c r="D3" s="79">
        <f>100%-SUM(B3:C3)</f>
        <v>0.94</v>
      </c>
      <c r="L3" s="2">
        <f>SUM('A Management &amp; Monitoring'!D4:D23)-20</f>
        <v>0</v>
      </c>
    </row>
    <row r="5" spans="1:12">
      <c r="A5" s="2" t="s">
        <v>496</v>
      </c>
      <c r="B5" s="79">
        <f>Results!F73</f>
        <v>0</v>
      </c>
    </row>
    <row r="6" spans="1:12">
      <c r="A6" s="2" t="s">
        <v>497</v>
      </c>
      <c r="B6" s="79">
        <v>0.1</v>
      </c>
      <c r="C6" s="79">
        <v>0.1</v>
      </c>
      <c r="D6" s="79">
        <v>0.1</v>
      </c>
      <c r="E6" s="79">
        <v>0.1</v>
      </c>
      <c r="F6" s="79">
        <v>0.1</v>
      </c>
      <c r="G6" s="79">
        <v>0.1</v>
      </c>
      <c r="H6" s="79">
        <v>0.1</v>
      </c>
      <c r="I6" s="79">
        <v>0.1</v>
      </c>
      <c r="J6" s="79">
        <v>0.1</v>
      </c>
      <c r="K6" s="79">
        <v>0.1</v>
      </c>
    </row>
    <row r="7" spans="1:12">
      <c r="A7" s="2" t="s">
        <v>498</v>
      </c>
      <c r="B7" s="79">
        <f>B5-C7/2</f>
        <v>-0.06</v>
      </c>
      <c r="C7" s="79">
        <v>0.12</v>
      </c>
      <c r="D7" s="79">
        <f>100%-SUM(B7:C7)</f>
        <v>0.94</v>
      </c>
      <c r="L7" s="2">
        <f>SUM('B Planning &amp; Procurement'!D4:D15)-12</f>
        <v>0</v>
      </c>
    </row>
    <row r="9" spans="1:12">
      <c r="A9" s="2" t="s">
        <v>499</v>
      </c>
      <c r="B9" s="79">
        <f>Results!F74</f>
        <v>0</v>
      </c>
    </row>
    <row r="10" spans="1:12">
      <c r="A10" s="2" t="s">
        <v>500</v>
      </c>
      <c r="B10" s="79">
        <v>0.1</v>
      </c>
      <c r="C10" s="79">
        <v>0.1</v>
      </c>
      <c r="D10" s="79">
        <v>0.1</v>
      </c>
      <c r="E10" s="79">
        <v>0.1</v>
      </c>
      <c r="F10" s="79">
        <v>0.1</v>
      </c>
      <c r="G10" s="79">
        <v>0.1</v>
      </c>
      <c r="H10" s="79">
        <v>0.1</v>
      </c>
      <c r="I10" s="79">
        <v>0.1</v>
      </c>
      <c r="J10" s="79">
        <v>0.1</v>
      </c>
      <c r="K10" s="79">
        <v>0.1</v>
      </c>
    </row>
    <row r="11" spans="1:12">
      <c r="A11" s="2" t="s">
        <v>501</v>
      </c>
      <c r="B11" s="79">
        <f>B9-C11/2</f>
        <v>-0.06</v>
      </c>
      <c r="C11" s="79">
        <v>0.12</v>
      </c>
      <c r="D11" s="79">
        <f>100%-SUM(B11:C11)</f>
        <v>0.94</v>
      </c>
      <c r="L11" s="2">
        <f>SUM('C Waste &amp; Maintenance'!D4:D8)-5</f>
        <v>0</v>
      </c>
    </row>
    <row r="13" spans="1:12">
      <c r="A13" s="2" t="s">
        <v>502</v>
      </c>
      <c r="B13" s="79">
        <f>Results!F75</f>
        <v>0</v>
      </c>
    </row>
    <row r="14" spans="1:12">
      <c r="A14" s="2" t="s">
        <v>503</v>
      </c>
      <c r="B14" s="79">
        <v>0.1</v>
      </c>
      <c r="C14" s="79">
        <v>0.1</v>
      </c>
      <c r="D14" s="79">
        <v>0.1</v>
      </c>
      <c r="E14" s="79">
        <v>0.1</v>
      </c>
      <c r="F14" s="79">
        <v>0.1</v>
      </c>
      <c r="G14" s="79">
        <v>0.1</v>
      </c>
      <c r="H14" s="79">
        <v>0.1</v>
      </c>
      <c r="I14" s="79">
        <v>0.1</v>
      </c>
      <c r="J14" s="79">
        <v>0.1</v>
      </c>
      <c r="K14" s="79">
        <v>0.1</v>
      </c>
    </row>
    <row r="15" spans="1:12">
      <c r="A15" s="2" t="s">
        <v>504</v>
      </c>
      <c r="B15" s="79">
        <f>B13-C15/2</f>
        <v>-0.06</v>
      </c>
      <c r="C15" s="79">
        <v>0.12</v>
      </c>
      <c r="D15" s="79">
        <f>100%-SUM(B15:C15)</f>
        <v>0.94</v>
      </c>
      <c r="L15" s="2">
        <f>SUM('D People Management'!D4:D7)-4</f>
        <v>0</v>
      </c>
    </row>
    <row r="16" spans="1:12">
      <c r="L16" s="2">
        <f>SUM(L3:L15)</f>
        <v>0</v>
      </c>
    </row>
    <row r="17" spans="1:12">
      <c r="L17" s="2">
        <f>L16/123</f>
        <v>0</v>
      </c>
    </row>
    <row r="18" spans="1:12">
      <c r="A18" s="2" t="s">
        <v>505</v>
      </c>
      <c r="B18" s="2" t="s">
        <v>506</v>
      </c>
    </row>
    <row r="19" spans="1:12">
      <c r="A19" s="2" t="s">
        <v>507</v>
      </c>
      <c r="B19" s="79">
        <f>L17</f>
        <v>0</v>
      </c>
      <c r="C19" s="79">
        <f>1-B19</f>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3371-1350-4FD8-B6B9-DBED10F3156E}">
  <sheetPr>
    <tabColor theme="2"/>
  </sheetPr>
  <dimension ref="A2:A6"/>
  <sheetViews>
    <sheetView workbookViewId="0">
      <selection activeCell="U32" sqref="U32"/>
    </sheetView>
  </sheetViews>
  <sheetFormatPr baseColWidth="10" defaultColWidth="8.83203125" defaultRowHeight="15"/>
  <sheetData>
    <row r="2" spans="1:1">
      <c r="A2">
        <v>1</v>
      </c>
    </row>
    <row r="3" spans="1:1">
      <c r="A3">
        <v>2</v>
      </c>
    </row>
    <row r="4" spans="1:1">
      <c r="A4">
        <v>3</v>
      </c>
    </row>
    <row r="5" spans="1:1">
      <c r="A5">
        <v>4</v>
      </c>
    </row>
    <row r="6" spans="1:1">
      <c r="A6">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2E1C1-ACB9-4226-8993-DB38087B2FC1}">
  <sheetPr>
    <tabColor theme="4" tint="0.59999389629810485"/>
  </sheetPr>
  <dimension ref="A1:ES153"/>
  <sheetViews>
    <sheetView topLeftCell="A4" zoomScaleNormal="100" workbookViewId="0">
      <selection activeCell="J17" sqref="J17"/>
    </sheetView>
  </sheetViews>
  <sheetFormatPr baseColWidth="10" defaultColWidth="11.5" defaultRowHeight="22" customHeight="1"/>
  <cols>
    <col min="1" max="1" width="3.33203125" style="7" customWidth="1"/>
    <col min="2" max="2" width="26.33203125" style="7" customWidth="1"/>
    <col min="3" max="3" width="11.1640625" style="7" customWidth="1"/>
    <col min="4" max="4" width="10" style="7" customWidth="1"/>
    <col min="5" max="5" width="12.83203125" style="18" customWidth="1"/>
    <col min="6" max="6" width="20.5" style="18" customWidth="1"/>
    <col min="7" max="8" width="11.5" style="18"/>
    <col min="9" max="9" width="11.5" style="7"/>
    <col min="10" max="58" width="11.5" style="19"/>
    <col min="59" max="149" width="11.5" style="7"/>
    <col min="150" max="16384" width="11.5" style="6"/>
  </cols>
  <sheetData>
    <row r="1" spans="2:58" s="7" customFormat="1" ht="22" customHeight="1">
      <c r="E1" s="11"/>
      <c r="F1" s="11"/>
      <c r="G1" s="11"/>
      <c r="H1" s="11"/>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row>
    <row r="2" spans="2:58" ht="22" customHeight="1">
      <c r="B2" s="105" t="s">
        <v>0</v>
      </c>
      <c r="C2" s="106"/>
      <c r="D2" s="106"/>
      <c r="E2" s="106"/>
      <c r="F2" s="106"/>
      <c r="G2" s="106"/>
      <c r="H2" s="106"/>
    </row>
    <row r="3" spans="2:58" ht="22" customHeight="1">
      <c r="B3" s="106"/>
      <c r="C3" s="106"/>
      <c r="D3" s="106"/>
      <c r="E3" s="106"/>
      <c r="F3" s="106"/>
      <c r="G3" s="106"/>
      <c r="H3" s="106"/>
    </row>
    <row r="4" spans="2:58" ht="22" customHeight="1">
      <c r="B4" s="106"/>
      <c r="C4" s="106"/>
      <c r="D4" s="106"/>
      <c r="E4" s="106"/>
      <c r="F4" s="106"/>
      <c r="G4" s="106"/>
      <c r="H4" s="106"/>
    </row>
    <row r="5" spans="2:58" s="7" customFormat="1" ht="22" customHeight="1">
      <c r="E5" s="11"/>
      <c r="F5" s="11"/>
      <c r="G5" s="11"/>
      <c r="H5" s="11"/>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row>
    <row r="6" spans="2:58" s="7" customFormat="1" ht="22" customHeight="1">
      <c r="E6" s="11"/>
      <c r="F6" s="11"/>
      <c r="G6" s="11"/>
      <c r="H6" s="11"/>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row>
    <row r="7" spans="2:58" ht="22" customHeight="1">
      <c r="B7" s="11" t="s">
        <v>1</v>
      </c>
      <c r="C7" s="11"/>
      <c r="D7" s="8"/>
      <c r="E7" s="102"/>
      <c r="F7" s="102"/>
      <c r="G7" s="102"/>
      <c r="H7" s="102"/>
    </row>
    <row r="8" spans="2:58" s="7" customFormat="1" ht="22" customHeight="1">
      <c r="B8" s="11"/>
      <c r="C8" s="11"/>
      <c r="D8" s="8"/>
      <c r="E8" s="11"/>
      <c r="F8" s="11"/>
      <c r="G8" s="11"/>
      <c r="H8" s="11"/>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row>
    <row r="9" spans="2:58" s="7" customFormat="1" ht="22" customHeight="1">
      <c r="B9" s="11" t="s">
        <v>2</v>
      </c>
      <c r="C9" s="11"/>
      <c r="D9" s="8"/>
      <c r="E9" s="14" t="s">
        <v>3</v>
      </c>
      <c r="F9" s="17"/>
      <c r="G9" s="14" t="s">
        <v>4</v>
      </c>
      <c r="H9" s="17"/>
      <c r="I9" s="8"/>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row>
    <row r="10" spans="2:58" s="7" customFormat="1" ht="22" customHeight="1">
      <c r="B10" s="11"/>
      <c r="C10" s="11"/>
      <c r="D10" s="8"/>
      <c r="E10" s="14" t="s">
        <v>5</v>
      </c>
      <c r="F10" s="17"/>
      <c r="G10" s="14" t="s">
        <v>6</v>
      </c>
      <c r="H10" s="17"/>
      <c r="I10" s="8"/>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row>
    <row r="11" spans="2:58" s="7" customFormat="1" ht="22" customHeight="1">
      <c r="B11" s="11"/>
      <c r="C11" s="11"/>
      <c r="D11" s="9"/>
      <c r="E11" s="17"/>
      <c r="F11" s="13"/>
      <c r="G11" s="17"/>
      <c r="H11" s="11"/>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row>
    <row r="12" spans="2:58" ht="22" customHeight="1">
      <c r="B12" s="11" t="s">
        <v>7</v>
      </c>
      <c r="C12" s="11"/>
      <c r="D12" s="9"/>
      <c r="E12" s="102"/>
      <c r="F12" s="102"/>
      <c r="G12" s="102"/>
      <c r="H12" s="102"/>
    </row>
    <row r="13" spans="2:58" s="7" customFormat="1" ht="22" customHeight="1">
      <c r="B13" s="8"/>
      <c r="C13" s="8"/>
      <c r="D13" s="8"/>
      <c r="E13" s="11"/>
      <c r="F13" s="11"/>
      <c r="G13" s="11"/>
      <c r="H13" s="11"/>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2:58" s="7" customFormat="1" ht="22" customHeight="1">
      <c r="B14" s="12" t="s">
        <v>8</v>
      </c>
      <c r="C14" s="8"/>
      <c r="D14" s="8"/>
      <c r="E14" s="11"/>
      <c r="F14" s="11"/>
      <c r="G14" s="11"/>
      <c r="H14" s="11"/>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2:58" s="7" customFormat="1" ht="22" customHeight="1">
      <c r="B15" s="8"/>
      <c r="C15" s="8"/>
      <c r="D15" s="8"/>
      <c r="E15" s="11"/>
      <c r="F15" s="11"/>
      <c r="G15" s="11"/>
      <c r="H15" s="11"/>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row>
    <row r="16" spans="2:58" ht="22" customHeight="1">
      <c r="B16" s="8"/>
      <c r="C16" s="8"/>
      <c r="D16" s="15" t="s">
        <v>9</v>
      </c>
      <c r="E16" s="102"/>
      <c r="F16" s="102"/>
      <c r="G16" s="102"/>
      <c r="H16" s="102"/>
    </row>
    <row r="17" spans="1:58" s="7" customFormat="1" ht="22" customHeight="1">
      <c r="B17" s="8"/>
      <c r="C17" s="8"/>
      <c r="D17" s="15"/>
      <c r="E17" s="11"/>
      <c r="F17" s="11"/>
      <c r="G17" s="11"/>
      <c r="H17" s="11"/>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row>
    <row r="18" spans="1:58" ht="22" customHeight="1">
      <c r="B18" s="8"/>
      <c r="C18" s="8"/>
      <c r="D18" s="15" t="s">
        <v>10</v>
      </c>
      <c r="E18" s="102"/>
      <c r="F18" s="102"/>
      <c r="G18" s="102"/>
      <c r="H18" s="102"/>
    </row>
    <row r="19" spans="1:58" s="7" customFormat="1" ht="22" customHeight="1">
      <c r="B19" s="8"/>
      <c r="C19" s="8"/>
      <c r="D19" s="15"/>
      <c r="E19" s="11"/>
      <c r="F19" s="11"/>
      <c r="G19" s="11"/>
      <c r="H19" s="11"/>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row>
    <row r="20" spans="1:58" ht="22" customHeight="1">
      <c r="B20" s="8"/>
      <c r="C20" s="8"/>
      <c r="D20" s="15" t="s">
        <v>11</v>
      </c>
      <c r="E20" s="102"/>
      <c r="F20" s="102"/>
      <c r="G20" s="102"/>
      <c r="H20" s="102"/>
    </row>
    <row r="21" spans="1:58" s="7" customFormat="1" ht="22" customHeight="1">
      <c r="B21" s="8"/>
      <c r="C21" s="8"/>
      <c r="D21" s="15"/>
      <c r="E21" s="11"/>
      <c r="F21" s="11"/>
      <c r="G21" s="11"/>
      <c r="H21" s="11"/>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row>
    <row r="22" spans="1:58" ht="22" customHeight="1">
      <c r="B22" s="8"/>
      <c r="C22" s="8"/>
      <c r="D22" s="15" t="s">
        <v>12</v>
      </c>
      <c r="E22" s="102"/>
      <c r="F22" s="102"/>
      <c r="G22" s="102"/>
      <c r="H22" s="102"/>
    </row>
    <row r="23" spans="1:58" s="7" customFormat="1" ht="22" customHeight="1">
      <c r="B23" s="8"/>
      <c r="C23" s="8"/>
      <c r="D23" s="15"/>
      <c r="E23" s="11"/>
      <c r="F23" s="11"/>
      <c r="G23" s="11"/>
      <c r="H23" s="11"/>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row>
    <row r="24" spans="1:58" ht="22" customHeight="1">
      <c r="B24" s="8"/>
      <c r="C24" s="8"/>
      <c r="D24" s="15" t="s">
        <v>13</v>
      </c>
      <c r="E24" s="103"/>
      <c r="F24" s="102"/>
      <c r="G24" s="102"/>
      <c r="H24" s="102"/>
    </row>
    <row r="25" spans="1:58" s="7" customFormat="1" ht="22" customHeight="1">
      <c r="B25" s="8"/>
      <c r="C25" s="8"/>
      <c r="D25" s="8"/>
      <c r="E25" s="11"/>
      <c r="F25" s="11"/>
      <c r="G25" s="11"/>
      <c r="H25" s="11"/>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row>
    <row r="26" spans="1:58" s="7" customFormat="1" ht="22" customHeight="1">
      <c r="B26" s="8"/>
      <c r="C26" s="8"/>
      <c r="D26" s="8"/>
      <c r="E26" s="11"/>
      <c r="F26" s="11"/>
      <c r="G26" s="11"/>
      <c r="H26" s="11"/>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row>
    <row r="27" spans="1:58" ht="22" customHeight="1">
      <c r="B27" s="16" t="s">
        <v>14</v>
      </c>
      <c r="C27" s="8"/>
      <c r="D27" s="8"/>
      <c r="E27" s="104"/>
      <c r="F27" s="104"/>
      <c r="G27" s="104"/>
      <c r="H27" s="104"/>
    </row>
    <row r="28" spans="1:58" s="7" customFormat="1" ht="22" customHeight="1">
      <c r="E28" s="11"/>
      <c r="F28" s="11"/>
      <c r="G28" s="11"/>
      <c r="H28" s="11"/>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row>
    <row r="29" spans="1:58" s="7" customFormat="1" ht="22" customHeight="1">
      <c r="E29" s="11"/>
      <c r="F29" s="11"/>
      <c r="G29" s="11"/>
      <c r="H29" s="11"/>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row>
    <row r="30" spans="1:58" s="19" customFormat="1" ht="22" customHeight="1">
      <c r="A30" s="7"/>
      <c r="B30" s="7"/>
      <c r="C30" s="7"/>
      <c r="D30" s="7"/>
      <c r="E30" s="11"/>
      <c r="F30" s="11"/>
      <c r="G30" s="11"/>
      <c r="H30" s="11"/>
      <c r="I30" s="7"/>
    </row>
    <row r="31" spans="1:58" s="19" customFormat="1" ht="22" customHeight="1">
      <c r="E31" s="20"/>
      <c r="F31" s="20"/>
      <c r="G31" s="20"/>
      <c r="H31" s="20"/>
    </row>
    <row r="32" spans="1:58" s="19" customFormat="1" ht="22" customHeight="1">
      <c r="E32" s="20"/>
      <c r="F32" s="20"/>
      <c r="G32" s="20"/>
      <c r="H32" s="20"/>
    </row>
    <row r="33" spans="5:8" s="19" customFormat="1" ht="22" customHeight="1">
      <c r="E33" s="20"/>
      <c r="F33" s="20"/>
      <c r="G33" s="20"/>
      <c r="H33" s="20"/>
    </row>
    <row r="34" spans="5:8" s="19" customFormat="1" ht="22" customHeight="1">
      <c r="E34" s="20"/>
      <c r="F34" s="20"/>
      <c r="G34" s="20"/>
      <c r="H34" s="20"/>
    </row>
    <row r="35" spans="5:8" s="19" customFormat="1" ht="22" customHeight="1">
      <c r="E35" s="20"/>
      <c r="F35" s="20"/>
      <c r="G35" s="20"/>
      <c r="H35" s="20"/>
    </row>
    <row r="36" spans="5:8" s="19" customFormat="1" ht="22" customHeight="1">
      <c r="E36" s="20"/>
      <c r="F36" s="20"/>
      <c r="G36" s="20"/>
      <c r="H36" s="20"/>
    </row>
    <row r="37" spans="5:8" s="19" customFormat="1" ht="22" customHeight="1">
      <c r="E37" s="20"/>
      <c r="F37" s="20"/>
      <c r="G37" s="20"/>
      <c r="H37" s="20"/>
    </row>
    <row r="38" spans="5:8" s="19" customFormat="1" ht="22" customHeight="1">
      <c r="E38" s="20"/>
      <c r="F38" s="20"/>
      <c r="G38" s="20"/>
      <c r="H38" s="20"/>
    </row>
    <row r="39" spans="5:8" s="19" customFormat="1" ht="22" customHeight="1">
      <c r="E39" s="20"/>
      <c r="F39" s="20"/>
      <c r="G39" s="20"/>
      <c r="H39" s="20"/>
    </row>
    <row r="40" spans="5:8" s="19" customFormat="1" ht="22" customHeight="1">
      <c r="E40" s="20"/>
      <c r="F40" s="20"/>
      <c r="G40" s="20"/>
      <c r="H40" s="20"/>
    </row>
    <row r="41" spans="5:8" s="19" customFormat="1" ht="22" customHeight="1">
      <c r="E41" s="20"/>
      <c r="F41" s="20"/>
      <c r="G41" s="20"/>
      <c r="H41" s="20"/>
    </row>
    <row r="42" spans="5:8" s="19" customFormat="1" ht="22" customHeight="1">
      <c r="E42" s="20"/>
      <c r="F42" s="20"/>
      <c r="G42" s="20"/>
      <c r="H42" s="20"/>
    </row>
    <row r="43" spans="5:8" s="19" customFormat="1" ht="22" customHeight="1">
      <c r="E43" s="20"/>
      <c r="F43" s="20"/>
      <c r="G43" s="20"/>
      <c r="H43" s="20"/>
    </row>
    <row r="44" spans="5:8" s="19" customFormat="1" ht="22" customHeight="1">
      <c r="E44" s="20"/>
      <c r="F44" s="20"/>
      <c r="G44" s="20"/>
      <c r="H44" s="20"/>
    </row>
    <row r="45" spans="5:8" s="19" customFormat="1" ht="22" customHeight="1">
      <c r="E45" s="20"/>
      <c r="F45" s="20"/>
      <c r="G45" s="20"/>
      <c r="H45" s="20"/>
    </row>
    <row r="46" spans="5:8" s="19" customFormat="1" ht="22" customHeight="1">
      <c r="E46" s="20"/>
      <c r="F46" s="20"/>
      <c r="G46" s="20"/>
      <c r="H46" s="20"/>
    </row>
    <row r="47" spans="5:8" s="19" customFormat="1" ht="22" customHeight="1">
      <c r="E47" s="20"/>
      <c r="F47" s="20"/>
      <c r="G47" s="20"/>
      <c r="H47" s="20"/>
    </row>
    <row r="48" spans="5:8" s="19" customFormat="1" ht="22" customHeight="1">
      <c r="E48" s="20"/>
      <c r="F48" s="20"/>
      <c r="G48" s="20"/>
      <c r="H48" s="20"/>
    </row>
    <row r="49" spans="5:8" s="19" customFormat="1" ht="22" customHeight="1">
      <c r="E49" s="20"/>
      <c r="F49" s="20"/>
      <c r="G49" s="20"/>
      <c r="H49" s="20"/>
    </row>
    <row r="50" spans="5:8" s="19" customFormat="1" ht="22" customHeight="1">
      <c r="E50" s="20"/>
      <c r="F50" s="20"/>
      <c r="G50" s="20"/>
      <c r="H50" s="20"/>
    </row>
    <row r="51" spans="5:8" s="19" customFormat="1" ht="22" customHeight="1">
      <c r="E51" s="20"/>
      <c r="F51" s="20"/>
      <c r="G51" s="20"/>
      <c r="H51" s="20"/>
    </row>
    <row r="52" spans="5:8" s="19" customFormat="1" ht="22" customHeight="1">
      <c r="E52" s="20"/>
      <c r="F52" s="20"/>
      <c r="G52" s="20"/>
      <c r="H52" s="20"/>
    </row>
    <row r="53" spans="5:8" s="19" customFormat="1" ht="22" customHeight="1">
      <c r="E53" s="20"/>
      <c r="F53" s="20"/>
      <c r="G53" s="20"/>
      <c r="H53" s="20"/>
    </row>
    <row r="54" spans="5:8" s="19" customFormat="1" ht="22" customHeight="1">
      <c r="E54" s="20"/>
      <c r="F54" s="20"/>
      <c r="G54" s="20"/>
      <c r="H54" s="20"/>
    </row>
    <row r="55" spans="5:8" s="19" customFormat="1" ht="22" customHeight="1">
      <c r="E55" s="20"/>
      <c r="F55" s="20"/>
      <c r="G55" s="20"/>
      <c r="H55" s="20"/>
    </row>
    <row r="56" spans="5:8" s="19" customFormat="1" ht="22" customHeight="1">
      <c r="E56" s="20"/>
      <c r="F56" s="20"/>
      <c r="G56" s="20"/>
      <c r="H56" s="20"/>
    </row>
    <row r="57" spans="5:8" s="19" customFormat="1" ht="22" customHeight="1">
      <c r="E57" s="20"/>
      <c r="F57" s="20"/>
      <c r="G57" s="20"/>
      <c r="H57" s="20"/>
    </row>
    <row r="58" spans="5:8" s="19" customFormat="1" ht="22" customHeight="1">
      <c r="E58" s="20"/>
      <c r="F58" s="20"/>
      <c r="G58" s="20"/>
      <c r="H58" s="20"/>
    </row>
    <row r="59" spans="5:8" s="19" customFormat="1" ht="22" customHeight="1">
      <c r="E59" s="20"/>
      <c r="F59" s="20"/>
      <c r="G59" s="20"/>
      <c r="H59" s="20"/>
    </row>
    <row r="60" spans="5:8" s="19" customFormat="1" ht="22" customHeight="1">
      <c r="E60" s="20"/>
      <c r="F60" s="20"/>
      <c r="G60" s="20"/>
      <c r="H60" s="20"/>
    </row>
    <row r="61" spans="5:8" s="19" customFormat="1" ht="22" customHeight="1">
      <c r="E61" s="20"/>
      <c r="F61" s="20"/>
      <c r="G61" s="20"/>
      <c r="H61" s="20"/>
    </row>
    <row r="62" spans="5:8" s="19" customFormat="1" ht="22" customHeight="1">
      <c r="E62" s="20"/>
      <c r="F62" s="20"/>
      <c r="G62" s="20"/>
      <c r="H62" s="20"/>
    </row>
    <row r="63" spans="5:8" s="19" customFormat="1" ht="22" customHeight="1">
      <c r="E63" s="20"/>
      <c r="F63" s="20"/>
      <c r="G63" s="20"/>
      <c r="H63" s="20"/>
    </row>
    <row r="64" spans="5:8" s="19" customFormat="1" ht="22" customHeight="1">
      <c r="E64" s="20"/>
      <c r="F64" s="20"/>
      <c r="G64" s="20"/>
      <c r="H64" s="20"/>
    </row>
    <row r="65" spans="5:8" s="19" customFormat="1" ht="22" customHeight="1">
      <c r="E65" s="20"/>
      <c r="F65" s="20"/>
      <c r="G65" s="20"/>
      <c r="H65" s="20"/>
    </row>
    <row r="66" spans="5:8" s="19" customFormat="1" ht="22" customHeight="1">
      <c r="E66" s="20"/>
      <c r="F66" s="20"/>
      <c r="G66" s="20"/>
      <c r="H66" s="20"/>
    </row>
    <row r="67" spans="5:8" s="19" customFormat="1" ht="22" customHeight="1">
      <c r="E67" s="20"/>
      <c r="F67" s="20"/>
      <c r="G67" s="20"/>
      <c r="H67" s="20"/>
    </row>
    <row r="68" spans="5:8" s="19" customFormat="1" ht="22" customHeight="1">
      <c r="E68" s="20"/>
      <c r="F68" s="20"/>
      <c r="G68" s="20"/>
      <c r="H68" s="20"/>
    </row>
    <row r="69" spans="5:8" s="19" customFormat="1" ht="22" customHeight="1">
      <c r="E69" s="20"/>
      <c r="F69" s="20"/>
      <c r="G69" s="20"/>
      <c r="H69" s="20"/>
    </row>
    <row r="70" spans="5:8" s="19" customFormat="1" ht="22" customHeight="1">
      <c r="E70" s="20"/>
      <c r="F70" s="20"/>
      <c r="G70" s="20"/>
      <c r="H70" s="20"/>
    </row>
    <row r="71" spans="5:8" s="19" customFormat="1" ht="22" customHeight="1">
      <c r="E71" s="20"/>
      <c r="F71" s="20"/>
      <c r="G71" s="20"/>
      <c r="H71" s="20"/>
    </row>
    <row r="72" spans="5:8" s="19" customFormat="1" ht="22" customHeight="1">
      <c r="E72" s="20"/>
      <c r="F72" s="20"/>
      <c r="G72" s="20"/>
      <c r="H72" s="20"/>
    </row>
    <row r="73" spans="5:8" s="19" customFormat="1" ht="22" customHeight="1">
      <c r="E73" s="20"/>
      <c r="F73" s="20"/>
      <c r="G73" s="20"/>
      <c r="H73" s="20"/>
    </row>
    <row r="74" spans="5:8" s="19" customFormat="1" ht="22" customHeight="1">
      <c r="E74" s="20"/>
      <c r="F74" s="20"/>
      <c r="G74" s="20"/>
      <c r="H74" s="20"/>
    </row>
    <row r="75" spans="5:8" s="19" customFormat="1" ht="22" customHeight="1">
      <c r="E75" s="20"/>
      <c r="F75" s="20"/>
      <c r="G75" s="20"/>
      <c r="H75" s="20"/>
    </row>
    <row r="76" spans="5:8" s="19" customFormat="1" ht="22" customHeight="1">
      <c r="E76" s="20"/>
      <c r="F76" s="20"/>
      <c r="G76" s="20"/>
      <c r="H76" s="20"/>
    </row>
    <row r="77" spans="5:8" s="19" customFormat="1" ht="22" customHeight="1">
      <c r="E77" s="20"/>
      <c r="F77" s="20"/>
      <c r="G77" s="20"/>
      <c r="H77" s="20"/>
    </row>
    <row r="78" spans="5:8" s="19" customFormat="1" ht="22" customHeight="1">
      <c r="E78" s="20"/>
      <c r="F78" s="20"/>
      <c r="G78" s="20"/>
      <c r="H78" s="20"/>
    </row>
    <row r="79" spans="5:8" s="19" customFormat="1" ht="22" customHeight="1">
      <c r="E79" s="20"/>
      <c r="F79" s="20"/>
      <c r="G79" s="20"/>
      <c r="H79" s="20"/>
    </row>
    <row r="80" spans="5:8" s="19" customFormat="1" ht="22" customHeight="1">
      <c r="E80" s="20"/>
      <c r="F80" s="20"/>
      <c r="G80" s="20"/>
      <c r="H80" s="20"/>
    </row>
    <row r="81" spans="5:8" s="19" customFormat="1" ht="22" customHeight="1">
      <c r="E81" s="20"/>
      <c r="F81" s="20"/>
      <c r="G81" s="20"/>
      <c r="H81" s="20"/>
    </row>
    <row r="82" spans="5:8" s="19" customFormat="1" ht="22" customHeight="1">
      <c r="E82" s="20"/>
      <c r="F82" s="20"/>
      <c r="G82" s="20"/>
      <c r="H82" s="20"/>
    </row>
    <row r="83" spans="5:8" s="19" customFormat="1" ht="22" customHeight="1">
      <c r="E83" s="20"/>
      <c r="F83" s="20"/>
      <c r="G83" s="20"/>
      <c r="H83" s="20"/>
    </row>
    <row r="84" spans="5:8" s="19" customFormat="1" ht="22" customHeight="1">
      <c r="E84" s="20"/>
      <c r="F84" s="20"/>
      <c r="G84" s="20"/>
      <c r="H84" s="20"/>
    </row>
    <row r="85" spans="5:8" s="19" customFormat="1" ht="22" customHeight="1">
      <c r="E85" s="20"/>
      <c r="F85" s="20"/>
      <c r="G85" s="20"/>
      <c r="H85" s="20"/>
    </row>
    <row r="86" spans="5:8" s="19" customFormat="1" ht="22" customHeight="1">
      <c r="E86" s="20"/>
      <c r="F86" s="20"/>
      <c r="G86" s="20"/>
      <c r="H86" s="20"/>
    </row>
    <row r="87" spans="5:8" s="19" customFormat="1" ht="22" customHeight="1">
      <c r="E87" s="20"/>
      <c r="F87" s="20"/>
      <c r="G87" s="20"/>
      <c r="H87" s="20"/>
    </row>
    <row r="88" spans="5:8" s="19" customFormat="1" ht="22" customHeight="1">
      <c r="E88" s="20"/>
      <c r="F88" s="20"/>
      <c r="G88" s="20"/>
      <c r="H88" s="20"/>
    </row>
    <row r="89" spans="5:8" s="19" customFormat="1" ht="22" customHeight="1">
      <c r="E89" s="20"/>
      <c r="F89" s="20"/>
      <c r="G89" s="20"/>
      <c r="H89" s="20"/>
    </row>
    <row r="90" spans="5:8" s="19" customFormat="1" ht="22" customHeight="1">
      <c r="E90" s="20"/>
      <c r="F90" s="20"/>
      <c r="G90" s="20"/>
      <c r="H90" s="20"/>
    </row>
    <row r="91" spans="5:8" s="19" customFormat="1" ht="22" customHeight="1">
      <c r="E91" s="20"/>
      <c r="F91" s="20"/>
      <c r="G91" s="20"/>
      <c r="H91" s="20"/>
    </row>
    <row r="92" spans="5:8" s="19" customFormat="1" ht="22" customHeight="1">
      <c r="E92" s="20"/>
      <c r="F92" s="20"/>
      <c r="G92" s="20"/>
      <c r="H92" s="20"/>
    </row>
    <row r="93" spans="5:8" s="19" customFormat="1" ht="22" customHeight="1">
      <c r="E93" s="20"/>
      <c r="F93" s="20"/>
      <c r="G93" s="20"/>
      <c r="H93" s="20"/>
    </row>
    <row r="94" spans="5:8" s="19" customFormat="1" ht="22" customHeight="1">
      <c r="E94" s="20"/>
      <c r="F94" s="20"/>
      <c r="G94" s="20"/>
      <c r="H94" s="20"/>
    </row>
    <row r="95" spans="5:8" s="19" customFormat="1" ht="22" customHeight="1">
      <c r="E95" s="20"/>
      <c r="F95" s="20"/>
      <c r="G95" s="20"/>
      <c r="H95" s="20"/>
    </row>
    <row r="96" spans="5:8" s="19" customFormat="1" ht="22" customHeight="1">
      <c r="E96" s="20"/>
      <c r="F96" s="20"/>
      <c r="G96" s="20"/>
      <c r="H96" s="20"/>
    </row>
    <row r="97" spans="5:8" s="19" customFormat="1" ht="22" customHeight="1">
      <c r="E97" s="20"/>
      <c r="F97" s="20"/>
      <c r="G97" s="20"/>
      <c r="H97" s="20"/>
    </row>
    <row r="98" spans="5:8" s="19" customFormat="1" ht="22" customHeight="1">
      <c r="E98" s="20"/>
      <c r="F98" s="20"/>
      <c r="G98" s="20"/>
      <c r="H98" s="20"/>
    </row>
    <row r="99" spans="5:8" s="19" customFormat="1" ht="22" customHeight="1">
      <c r="E99" s="20"/>
      <c r="F99" s="20"/>
      <c r="G99" s="20"/>
      <c r="H99" s="20"/>
    </row>
    <row r="100" spans="5:8" s="19" customFormat="1" ht="22" customHeight="1">
      <c r="E100" s="20"/>
      <c r="F100" s="20"/>
      <c r="G100" s="20"/>
      <c r="H100" s="20"/>
    </row>
    <row r="101" spans="5:8" s="19" customFormat="1" ht="22" customHeight="1">
      <c r="E101" s="20"/>
      <c r="F101" s="20"/>
      <c r="G101" s="20"/>
      <c r="H101" s="20"/>
    </row>
    <row r="102" spans="5:8" s="19" customFormat="1" ht="22" customHeight="1">
      <c r="E102" s="20"/>
      <c r="F102" s="20"/>
      <c r="G102" s="20"/>
      <c r="H102" s="20"/>
    </row>
    <row r="103" spans="5:8" s="19" customFormat="1" ht="22" customHeight="1">
      <c r="E103" s="20"/>
      <c r="F103" s="20"/>
      <c r="G103" s="20"/>
      <c r="H103" s="20"/>
    </row>
    <row r="104" spans="5:8" s="19" customFormat="1" ht="22" customHeight="1">
      <c r="E104" s="20"/>
      <c r="F104" s="20"/>
      <c r="G104" s="20"/>
      <c r="H104" s="20"/>
    </row>
    <row r="105" spans="5:8" s="19" customFormat="1" ht="22" customHeight="1">
      <c r="E105" s="20"/>
      <c r="F105" s="20"/>
      <c r="G105" s="20"/>
      <c r="H105" s="20"/>
    </row>
    <row r="106" spans="5:8" s="19" customFormat="1" ht="22" customHeight="1">
      <c r="E106" s="20"/>
      <c r="F106" s="20"/>
      <c r="G106" s="20"/>
      <c r="H106" s="20"/>
    </row>
    <row r="107" spans="5:8" s="19" customFormat="1" ht="22" customHeight="1">
      <c r="E107" s="20"/>
      <c r="F107" s="20"/>
      <c r="G107" s="20"/>
      <c r="H107" s="20"/>
    </row>
    <row r="108" spans="5:8" s="19" customFormat="1" ht="22" customHeight="1">
      <c r="E108" s="20"/>
      <c r="F108" s="20"/>
      <c r="G108" s="20"/>
      <c r="H108" s="20"/>
    </row>
    <row r="109" spans="5:8" s="19" customFormat="1" ht="22" customHeight="1">
      <c r="E109" s="20"/>
      <c r="F109" s="20"/>
      <c r="G109" s="20"/>
      <c r="H109" s="20"/>
    </row>
    <row r="110" spans="5:8" s="19" customFormat="1" ht="22" customHeight="1">
      <c r="E110" s="20"/>
      <c r="F110" s="20"/>
      <c r="G110" s="20"/>
      <c r="H110" s="20"/>
    </row>
    <row r="111" spans="5:8" s="19" customFormat="1" ht="22" customHeight="1">
      <c r="E111" s="20"/>
      <c r="F111" s="20"/>
      <c r="G111" s="20"/>
      <c r="H111" s="20"/>
    </row>
    <row r="112" spans="5:8" s="19" customFormat="1" ht="22" customHeight="1">
      <c r="E112" s="20"/>
      <c r="F112" s="20"/>
      <c r="G112" s="20"/>
      <c r="H112" s="20"/>
    </row>
    <row r="113" spans="5:8" s="19" customFormat="1" ht="22" customHeight="1">
      <c r="E113" s="20"/>
      <c r="F113" s="20"/>
      <c r="G113" s="20"/>
      <c r="H113" s="20"/>
    </row>
    <row r="114" spans="5:8" s="19" customFormat="1" ht="22" customHeight="1">
      <c r="E114" s="20"/>
      <c r="F114" s="20"/>
      <c r="G114" s="20"/>
      <c r="H114" s="20"/>
    </row>
    <row r="115" spans="5:8" s="19" customFormat="1" ht="22" customHeight="1">
      <c r="E115" s="20"/>
      <c r="F115" s="20"/>
      <c r="G115" s="20"/>
      <c r="H115" s="20"/>
    </row>
    <row r="116" spans="5:8" s="19" customFormat="1" ht="22" customHeight="1">
      <c r="E116" s="20"/>
      <c r="F116" s="20"/>
      <c r="G116" s="20"/>
      <c r="H116" s="20"/>
    </row>
    <row r="117" spans="5:8" s="19" customFormat="1" ht="22" customHeight="1">
      <c r="E117" s="20"/>
      <c r="F117" s="20"/>
      <c r="G117" s="20"/>
      <c r="H117" s="20"/>
    </row>
    <row r="118" spans="5:8" s="19" customFormat="1" ht="22" customHeight="1">
      <c r="E118" s="20"/>
      <c r="F118" s="20"/>
      <c r="G118" s="20"/>
      <c r="H118" s="20"/>
    </row>
    <row r="119" spans="5:8" s="19" customFormat="1" ht="22" customHeight="1">
      <c r="E119" s="20"/>
      <c r="F119" s="20"/>
      <c r="G119" s="20"/>
      <c r="H119" s="20"/>
    </row>
    <row r="120" spans="5:8" s="19" customFormat="1" ht="22" customHeight="1">
      <c r="E120" s="20"/>
      <c r="F120" s="20"/>
      <c r="G120" s="20"/>
      <c r="H120" s="20"/>
    </row>
    <row r="121" spans="5:8" s="19" customFormat="1" ht="22" customHeight="1">
      <c r="E121" s="20"/>
      <c r="F121" s="20"/>
      <c r="G121" s="20"/>
      <c r="H121" s="20"/>
    </row>
    <row r="122" spans="5:8" s="19" customFormat="1" ht="22" customHeight="1">
      <c r="E122" s="20"/>
      <c r="F122" s="20"/>
      <c r="G122" s="20"/>
      <c r="H122" s="20"/>
    </row>
    <row r="123" spans="5:8" s="19" customFormat="1" ht="22" customHeight="1">
      <c r="E123" s="20"/>
      <c r="F123" s="20"/>
      <c r="G123" s="20"/>
      <c r="H123" s="20"/>
    </row>
    <row r="124" spans="5:8" s="19" customFormat="1" ht="22" customHeight="1">
      <c r="E124" s="20"/>
      <c r="F124" s="20"/>
      <c r="G124" s="20"/>
      <c r="H124" s="20"/>
    </row>
    <row r="125" spans="5:8" s="19" customFormat="1" ht="22" customHeight="1">
      <c r="E125" s="20"/>
      <c r="F125" s="20"/>
      <c r="G125" s="20"/>
      <c r="H125" s="20"/>
    </row>
    <row r="126" spans="5:8" s="19" customFormat="1" ht="22" customHeight="1">
      <c r="E126" s="20"/>
      <c r="F126" s="20"/>
      <c r="G126" s="20"/>
      <c r="H126" s="20"/>
    </row>
    <row r="127" spans="5:8" s="19" customFormat="1" ht="22" customHeight="1">
      <c r="E127" s="20"/>
      <c r="F127" s="20"/>
      <c r="G127" s="20"/>
      <c r="H127" s="20"/>
    </row>
    <row r="128" spans="5:8" s="19" customFormat="1" ht="22" customHeight="1">
      <c r="E128" s="20"/>
      <c r="F128" s="20"/>
      <c r="G128" s="20"/>
      <c r="H128" s="20"/>
    </row>
    <row r="129" spans="5:8" s="19" customFormat="1" ht="22" customHeight="1">
      <c r="E129" s="20"/>
      <c r="F129" s="20"/>
      <c r="G129" s="20"/>
      <c r="H129" s="20"/>
    </row>
    <row r="130" spans="5:8" s="19" customFormat="1" ht="22" customHeight="1">
      <c r="E130" s="20"/>
      <c r="F130" s="20"/>
      <c r="G130" s="20"/>
      <c r="H130" s="20"/>
    </row>
    <row r="131" spans="5:8" s="19" customFormat="1" ht="22" customHeight="1">
      <c r="E131" s="20"/>
      <c r="F131" s="20"/>
      <c r="G131" s="20"/>
      <c r="H131" s="20"/>
    </row>
    <row r="132" spans="5:8" s="19" customFormat="1" ht="22" customHeight="1">
      <c r="E132" s="20"/>
      <c r="F132" s="20"/>
      <c r="G132" s="20"/>
      <c r="H132" s="20"/>
    </row>
    <row r="133" spans="5:8" s="19" customFormat="1" ht="22" customHeight="1">
      <c r="E133" s="20"/>
      <c r="F133" s="20"/>
      <c r="G133" s="20"/>
      <c r="H133" s="20"/>
    </row>
    <row r="134" spans="5:8" s="19" customFormat="1" ht="22" customHeight="1">
      <c r="E134" s="20"/>
      <c r="F134" s="20"/>
      <c r="G134" s="20"/>
      <c r="H134" s="20"/>
    </row>
    <row r="135" spans="5:8" s="19" customFormat="1" ht="22" customHeight="1">
      <c r="E135" s="20"/>
      <c r="F135" s="20"/>
      <c r="G135" s="20"/>
      <c r="H135" s="20"/>
    </row>
    <row r="136" spans="5:8" s="19" customFormat="1" ht="22" customHeight="1">
      <c r="E136" s="20"/>
      <c r="F136" s="20"/>
      <c r="G136" s="20"/>
      <c r="H136" s="20"/>
    </row>
    <row r="137" spans="5:8" s="19" customFormat="1" ht="22" customHeight="1">
      <c r="E137" s="20"/>
      <c r="F137" s="20"/>
      <c r="G137" s="20"/>
      <c r="H137" s="20"/>
    </row>
    <row r="138" spans="5:8" s="19" customFormat="1" ht="22" customHeight="1">
      <c r="E138" s="20"/>
      <c r="F138" s="20"/>
      <c r="G138" s="20"/>
      <c r="H138" s="20"/>
    </row>
    <row r="139" spans="5:8" s="19" customFormat="1" ht="22" customHeight="1">
      <c r="E139" s="20"/>
      <c r="F139" s="20"/>
      <c r="G139" s="20"/>
      <c r="H139" s="20"/>
    </row>
    <row r="140" spans="5:8" s="19" customFormat="1" ht="22" customHeight="1">
      <c r="E140" s="20"/>
      <c r="F140" s="20"/>
      <c r="G140" s="20"/>
      <c r="H140" s="20"/>
    </row>
    <row r="141" spans="5:8" s="19" customFormat="1" ht="22" customHeight="1">
      <c r="E141" s="20"/>
      <c r="F141" s="20"/>
      <c r="G141" s="20"/>
      <c r="H141" s="20"/>
    </row>
    <row r="142" spans="5:8" s="19" customFormat="1" ht="22" customHeight="1">
      <c r="E142" s="20"/>
      <c r="F142" s="20"/>
      <c r="G142" s="20"/>
      <c r="H142" s="20"/>
    </row>
    <row r="143" spans="5:8" s="19" customFormat="1" ht="22" customHeight="1">
      <c r="E143" s="20"/>
      <c r="F143" s="20"/>
      <c r="G143" s="20"/>
      <c r="H143" s="20"/>
    </row>
    <row r="144" spans="5:8" s="19" customFormat="1" ht="22" customHeight="1">
      <c r="E144" s="20"/>
      <c r="F144" s="20"/>
      <c r="G144" s="20"/>
      <c r="H144" s="20"/>
    </row>
    <row r="145" spans="5:8" s="19" customFormat="1" ht="22" customHeight="1">
      <c r="E145" s="20"/>
      <c r="F145" s="20"/>
      <c r="G145" s="20"/>
      <c r="H145" s="20"/>
    </row>
    <row r="146" spans="5:8" s="19" customFormat="1" ht="22" customHeight="1">
      <c r="E146" s="20"/>
      <c r="F146" s="20"/>
      <c r="G146" s="20"/>
      <c r="H146" s="20"/>
    </row>
    <row r="147" spans="5:8" s="19" customFormat="1" ht="22" customHeight="1">
      <c r="E147" s="20"/>
      <c r="F147" s="20"/>
      <c r="G147" s="20"/>
      <c r="H147" s="20"/>
    </row>
    <row r="148" spans="5:8" s="19" customFormat="1" ht="22" customHeight="1">
      <c r="E148" s="20"/>
      <c r="F148" s="20"/>
      <c r="G148" s="20"/>
      <c r="H148" s="20"/>
    </row>
    <row r="149" spans="5:8" s="19" customFormat="1" ht="22" customHeight="1">
      <c r="E149" s="20"/>
      <c r="F149" s="20"/>
      <c r="G149" s="20"/>
      <c r="H149" s="20"/>
    </row>
    <row r="150" spans="5:8" s="19" customFormat="1" ht="22" customHeight="1">
      <c r="E150" s="20"/>
      <c r="F150" s="20"/>
      <c r="G150" s="20"/>
      <c r="H150" s="20"/>
    </row>
    <row r="151" spans="5:8" s="19" customFormat="1" ht="22" customHeight="1">
      <c r="E151" s="20"/>
      <c r="F151" s="20"/>
      <c r="G151" s="20"/>
      <c r="H151" s="20"/>
    </row>
    <row r="152" spans="5:8" s="19" customFormat="1" ht="22" customHeight="1">
      <c r="E152" s="20"/>
      <c r="F152" s="20"/>
      <c r="G152" s="20"/>
      <c r="H152" s="20"/>
    </row>
    <row r="153" spans="5:8" s="19" customFormat="1" ht="22" customHeight="1">
      <c r="E153" s="20"/>
      <c r="F153" s="20"/>
      <c r="G153" s="20"/>
      <c r="H153" s="20"/>
    </row>
  </sheetData>
  <mergeCells count="9">
    <mergeCell ref="E22:H22"/>
    <mergeCell ref="E24:H24"/>
    <mergeCell ref="E27:H27"/>
    <mergeCell ref="E12:H12"/>
    <mergeCell ref="B2:H4"/>
    <mergeCell ref="E7:H7"/>
    <mergeCell ref="E16:H16"/>
    <mergeCell ref="E18:H18"/>
    <mergeCell ref="E20:H2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5</xdr:col>
                    <xdr:colOff>215900</xdr:colOff>
                    <xdr:row>8</xdr:row>
                    <xdr:rowOff>12700</xdr:rowOff>
                  </from>
                  <to>
                    <xdr:col>5</xdr:col>
                    <xdr:colOff>1130300</xdr:colOff>
                    <xdr:row>8</xdr:row>
                    <xdr:rowOff>215900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5</xdr:col>
                    <xdr:colOff>203200</xdr:colOff>
                    <xdr:row>9</xdr:row>
                    <xdr:rowOff>38100</xdr:rowOff>
                  </from>
                  <to>
                    <xdr:col>5</xdr:col>
                    <xdr:colOff>1117600</xdr:colOff>
                    <xdr:row>9</xdr:row>
                    <xdr:rowOff>254000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7</xdr:col>
                    <xdr:colOff>203200</xdr:colOff>
                    <xdr:row>8</xdr:row>
                    <xdr:rowOff>0</xdr:rowOff>
                  </from>
                  <to>
                    <xdr:col>8</xdr:col>
                    <xdr:colOff>241300</xdr:colOff>
                    <xdr:row>8</xdr:row>
                    <xdr:rowOff>215900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7</xdr:col>
                    <xdr:colOff>190500</xdr:colOff>
                    <xdr:row>9</xdr:row>
                    <xdr:rowOff>12700</xdr:rowOff>
                  </from>
                  <to>
                    <xdr:col>8</xdr:col>
                    <xdr:colOff>228600</xdr:colOff>
                    <xdr:row>9</xdr:row>
                    <xdr:rowOff>215900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49698-98E7-4623-83BE-B12652BA1AA7}">
  <sheetPr>
    <tabColor theme="4" tint="0.59999389629810485"/>
  </sheetPr>
  <dimension ref="A1:BC366"/>
  <sheetViews>
    <sheetView topLeftCell="B18" zoomScale="90" zoomScaleNormal="90" workbookViewId="0">
      <selection activeCell="C24" sqref="C24"/>
    </sheetView>
  </sheetViews>
  <sheetFormatPr baseColWidth="10" defaultColWidth="11.5" defaultRowHeight="16"/>
  <cols>
    <col min="1" max="1" width="3.6640625" style="27" customWidth="1"/>
    <col min="2" max="2" width="11.5" style="21" customWidth="1"/>
    <col min="3" max="3" width="86.5" style="21" customWidth="1"/>
    <col min="4" max="4" width="23.5" style="22" customWidth="1"/>
    <col min="5" max="5" width="69.5" style="21" customWidth="1"/>
    <col min="6" max="6" width="68.5" style="21" customWidth="1"/>
    <col min="7" max="7" width="61.83203125" style="21" customWidth="1"/>
    <col min="8" max="8" width="62" style="21" customWidth="1"/>
    <col min="9" max="9" width="61.1640625" style="21" customWidth="1"/>
    <col min="10" max="10" width="14.1640625" style="21" customWidth="1"/>
    <col min="11" max="11" width="29.83203125" style="21" customWidth="1"/>
    <col min="12" max="12" width="47.33203125" style="21" customWidth="1"/>
    <col min="13" max="55" width="11.5" style="27"/>
    <col min="56" max="16384" width="11.5" style="21"/>
  </cols>
  <sheetData>
    <row r="1" spans="2:12" s="27" customFormat="1" ht="22" customHeight="1">
      <c r="D1" s="28"/>
    </row>
    <row r="2" spans="2:12" ht="46.5" customHeight="1">
      <c r="B2" s="110" t="s">
        <v>15</v>
      </c>
      <c r="C2" s="112" t="s">
        <v>16</v>
      </c>
      <c r="D2" s="107" t="s">
        <v>17</v>
      </c>
      <c r="E2" s="108"/>
      <c r="F2" s="108"/>
      <c r="G2" s="108"/>
      <c r="H2" s="108"/>
      <c r="I2" s="109"/>
      <c r="J2" s="110" t="s">
        <v>18</v>
      </c>
      <c r="K2" s="110" t="s">
        <v>19</v>
      </c>
      <c r="L2" s="110" t="s">
        <v>20</v>
      </c>
    </row>
    <row r="3" spans="2:12" ht="100" customHeight="1">
      <c r="B3" s="111"/>
      <c r="C3" s="113"/>
      <c r="D3" s="84" t="s">
        <v>21</v>
      </c>
      <c r="E3" s="24" t="s">
        <v>22</v>
      </c>
      <c r="F3" s="24" t="s">
        <v>23</v>
      </c>
      <c r="G3" s="24" t="s">
        <v>24</v>
      </c>
      <c r="H3" s="24" t="s">
        <v>25</v>
      </c>
      <c r="I3" s="86" t="s">
        <v>26</v>
      </c>
      <c r="J3" s="111"/>
      <c r="K3" s="111"/>
      <c r="L3" s="111"/>
    </row>
    <row r="4" spans="2:12" ht="149.25" customHeight="1">
      <c r="B4" s="23" t="s">
        <v>27</v>
      </c>
      <c r="C4" s="29" t="s">
        <v>28</v>
      </c>
      <c r="D4" s="83">
        <v>1</v>
      </c>
      <c r="E4" s="30" t="s">
        <v>29</v>
      </c>
      <c r="F4" s="30" t="s">
        <v>30</v>
      </c>
      <c r="G4" s="30" t="s">
        <v>31</v>
      </c>
      <c r="H4" s="30" t="s">
        <v>32</v>
      </c>
      <c r="I4" s="85"/>
      <c r="J4" s="25" t="s">
        <v>33</v>
      </c>
      <c r="K4" s="25" t="s">
        <v>34</v>
      </c>
      <c r="L4" s="25" t="s">
        <v>35</v>
      </c>
    </row>
    <row r="5" spans="2:12" ht="112">
      <c r="B5" s="23" t="s">
        <v>36</v>
      </c>
      <c r="C5" s="29" t="s">
        <v>37</v>
      </c>
      <c r="D5" s="83">
        <v>1</v>
      </c>
      <c r="E5" s="30" t="s">
        <v>38</v>
      </c>
      <c r="F5" s="30" t="s">
        <v>39</v>
      </c>
      <c r="G5" s="30" t="s">
        <v>40</v>
      </c>
      <c r="H5" s="30" t="s">
        <v>41</v>
      </c>
      <c r="I5" s="85"/>
      <c r="J5" s="25" t="s">
        <v>33</v>
      </c>
      <c r="K5" s="25" t="s">
        <v>34</v>
      </c>
      <c r="L5" s="25" t="s">
        <v>35</v>
      </c>
    </row>
    <row r="6" spans="2:12" ht="109.5" customHeight="1">
      <c r="B6" s="23" t="s">
        <v>42</v>
      </c>
      <c r="C6" s="29" t="s">
        <v>43</v>
      </c>
      <c r="D6" s="83">
        <v>1</v>
      </c>
      <c r="E6" s="30" t="s">
        <v>44</v>
      </c>
      <c r="F6" s="30" t="s">
        <v>45</v>
      </c>
      <c r="G6" s="30" t="s">
        <v>46</v>
      </c>
      <c r="H6" s="30" t="s">
        <v>47</v>
      </c>
      <c r="I6" s="85"/>
      <c r="J6" s="25" t="s">
        <v>33</v>
      </c>
      <c r="K6" s="25" t="s">
        <v>34</v>
      </c>
      <c r="L6" s="25" t="s">
        <v>35</v>
      </c>
    </row>
    <row r="7" spans="2:12" ht="126.75" customHeight="1">
      <c r="B7" s="23" t="s">
        <v>48</v>
      </c>
      <c r="C7" s="29" t="s">
        <v>49</v>
      </c>
      <c r="D7" s="83">
        <v>1</v>
      </c>
      <c r="E7" s="30" t="s">
        <v>50</v>
      </c>
      <c r="F7" s="30" t="s">
        <v>51</v>
      </c>
      <c r="G7" s="30" t="s">
        <v>52</v>
      </c>
      <c r="H7" s="30" t="s">
        <v>53</v>
      </c>
      <c r="I7" s="85"/>
      <c r="J7" s="25" t="s">
        <v>33</v>
      </c>
      <c r="K7" s="25" t="s">
        <v>34</v>
      </c>
      <c r="L7" s="25" t="s">
        <v>35</v>
      </c>
    </row>
    <row r="8" spans="2:12" ht="119" customHeight="1">
      <c r="B8" s="23" t="s">
        <v>54</v>
      </c>
      <c r="C8" s="29" t="s">
        <v>55</v>
      </c>
      <c r="D8" s="83">
        <v>1</v>
      </c>
      <c r="E8" s="30" t="s">
        <v>56</v>
      </c>
      <c r="F8" s="30" t="s">
        <v>57</v>
      </c>
      <c r="G8" s="30" t="s">
        <v>58</v>
      </c>
      <c r="H8" s="30" t="s">
        <v>59</v>
      </c>
      <c r="I8" s="85"/>
      <c r="J8" s="25" t="s">
        <v>33</v>
      </c>
      <c r="K8" s="25" t="s">
        <v>34</v>
      </c>
      <c r="L8" s="25" t="s">
        <v>35</v>
      </c>
    </row>
    <row r="9" spans="2:12" ht="119" customHeight="1">
      <c r="B9" s="23" t="s">
        <v>60</v>
      </c>
      <c r="C9" s="29" t="s">
        <v>61</v>
      </c>
      <c r="D9" s="83">
        <v>1</v>
      </c>
      <c r="E9" s="30" t="s">
        <v>62</v>
      </c>
      <c r="F9" s="30" t="s">
        <v>63</v>
      </c>
      <c r="G9" s="30" t="s">
        <v>64</v>
      </c>
      <c r="H9" s="30" t="s">
        <v>65</v>
      </c>
      <c r="I9" s="85"/>
      <c r="J9" s="25" t="s">
        <v>33</v>
      </c>
      <c r="K9" s="25" t="s">
        <v>34</v>
      </c>
      <c r="L9" s="25" t="s">
        <v>35</v>
      </c>
    </row>
    <row r="10" spans="2:12" ht="119" customHeight="1">
      <c r="B10" s="23" t="s">
        <v>66</v>
      </c>
      <c r="C10" s="29" t="s">
        <v>67</v>
      </c>
      <c r="D10" s="83">
        <v>1</v>
      </c>
      <c r="E10" s="30" t="s">
        <v>68</v>
      </c>
      <c r="F10" s="30" t="s">
        <v>69</v>
      </c>
      <c r="G10" s="30" t="s">
        <v>70</v>
      </c>
      <c r="H10" s="30" t="s">
        <v>41</v>
      </c>
      <c r="I10" s="85"/>
      <c r="J10" s="25" t="s">
        <v>33</v>
      </c>
      <c r="K10" s="25" t="s">
        <v>34</v>
      </c>
      <c r="L10" s="25" t="s">
        <v>35</v>
      </c>
    </row>
    <row r="11" spans="2:12" ht="119" customHeight="1">
      <c r="B11" s="23" t="s">
        <v>71</v>
      </c>
      <c r="C11" s="29" t="s">
        <v>72</v>
      </c>
      <c r="D11" s="83">
        <v>1</v>
      </c>
      <c r="E11" s="30" t="s">
        <v>38</v>
      </c>
      <c r="F11" s="30" t="s">
        <v>39</v>
      </c>
      <c r="G11" s="30" t="s">
        <v>73</v>
      </c>
      <c r="H11" s="30" t="s">
        <v>65</v>
      </c>
      <c r="I11" s="85"/>
      <c r="J11" s="25" t="s">
        <v>33</v>
      </c>
      <c r="K11" s="25" t="s">
        <v>34</v>
      </c>
      <c r="L11" s="25" t="s">
        <v>35</v>
      </c>
    </row>
    <row r="12" spans="2:12" ht="115" customHeight="1">
      <c r="B12" s="23" t="s">
        <v>74</v>
      </c>
      <c r="C12" s="29" t="s">
        <v>75</v>
      </c>
      <c r="D12" s="83">
        <v>1</v>
      </c>
      <c r="E12" s="30" t="s">
        <v>38</v>
      </c>
      <c r="F12" s="30" t="s">
        <v>39</v>
      </c>
      <c r="G12" s="30" t="s">
        <v>73</v>
      </c>
      <c r="H12" s="30" t="s">
        <v>65</v>
      </c>
      <c r="I12" s="85"/>
      <c r="J12" s="25" t="s">
        <v>33</v>
      </c>
      <c r="K12" s="25" t="s">
        <v>34</v>
      </c>
      <c r="L12" s="25" t="s">
        <v>35</v>
      </c>
    </row>
    <row r="13" spans="2:12" ht="115" customHeight="1">
      <c r="B13" s="23" t="s">
        <v>76</v>
      </c>
      <c r="C13" s="29" t="s">
        <v>77</v>
      </c>
      <c r="D13" s="83">
        <v>1</v>
      </c>
      <c r="E13" s="30" t="s">
        <v>78</v>
      </c>
      <c r="F13" s="30" t="s">
        <v>79</v>
      </c>
      <c r="G13" s="30" t="s">
        <v>80</v>
      </c>
      <c r="H13" s="30" t="s">
        <v>65</v>
      </c>
      <c r="I13" s="85"/>
      <c r="J13" s="25" t="s">
        <v>33</v>
      </c>
      <c r="K13" s="25" t="s">
        <v>34</v>
      </c>
      <c r="L13" s="25" t="s">
        <v>35</v>
      </c>
    </row>
    <row r="14" spans="2:12" ht="115" customHeight="1">
      <c r="B14" s="23" t="s">
        <v>81</v>
      </c>
      <c r="C14" s="29" t="s">
        <v>82</v>
      </c>
      <c r="D14" s="83">
        <v>1</v>
      </c>
      <c r="E14" s="30" t="s">
        <v>83</v>
      </c>
      <c r="F14" s="30" t="s">
        <v>84</v>
      </c>
      <c r="G14" s="30" t="s">
        <v>85</v>
      </c>
      <c r="H14" s="30" t="s">
        <v>86</v>
      </c>
      <c r="I14" s="85"/>
      <c r="J14" s="25" t="s">
        <v>33</v>
      </c>
      <c r="K14" s="25" t="s">
        <v>34</v>
      </c>
      <c r="L14" s="25" t="s">
        <v>35</v>
      </c>
    </row>
    <row r="15" spans="2:12" ht="115" customHeight="1">
      <c r="B15" s="23" t="s">
        <v>87</v>
      </c>
      <c r="C15" s="29" t="s">
        <v>88</v>
      </c>
      <c r="D15" s="83">
        <v>1</v>
      </c>
      <c r="E15" s="30" t="s">
        <v>89</v>
      </c>
      <c r="F15" s="30" t="s">
        <v>84</v>
      </c>
      <c r="G15" s="30" t="s">
        <v>85</v>
      </c>
      <c r="H15" s="30" t="s">
        <v>86</v>
      </c>
      <c r="I15" s="85"/>
      <c r="J15" s="25" t="s">
        <v>33</v>
      </c>
      <c r="K15" s="25" t="s">
        <v>34</v>
      </c>
      <c r="L15" s="25" t="s">
        <v>35</v>
      </c>
    </row>
    <row r="16" spans="2:12" ht="115" customHeight="1">
      <c r="B16" s="23" t="s">
        <v>90</v>
      </c>
      <c r="C16" s="29" t="s">
        <v>91</v>
      </c>
      <c r="D16" s="83">
        <v>1</v>
      </c>
      <c r="E16" s="30" t="s">
        <v>92</v>
      </c>
      <c r="F16" s="30" t="s">
        <v>79</v>
      </c>
      <c r="G16" s="30" t="s">
        <v>80</v>
      </c>
      <c r="H16" s="30" t="s">
        <v>65</v>
      </c>
      <c r="I16" s="85"/>
      <c r="J16" s="25" t="s">
        <v>33</v>
      </c>
      <c r="K16" s="25" t="s">
        <v>34</v>
      </c>
      <c r="L16" s="25" t="s">
        <v>35</v>
      </c>
    </row>
    <row r="17" spans="2:12" ht="115" customHeight="1">
      <c r="B17" s="23" t="s">
        <v>93</v>
      </c>
      <c r="C17" s="29" t="s">
        <v>94</v>
      </c>
      <c r="D17" s="83">
        <v>1</v>
      </c>
      <c r="E17" s="30" t="s">
        <v>38</v>
      </c>
      <c r="F17" s="30" t="s">
        <v>39</v>
      </c>
      <c r="G17" s="30" t="s">
        <v>73</v>
      </c>
      <c r="H17" s="30" t="s">
        <v>65</v>
      </c>
      <c r="I17" s="85"/>
      <c r="J17" s="26" t="s">
        <v>33</v>
      </c>
      <c r="K17" s="26" t="s">
        <v>34</v>
      </c>
      <c r="L17" s="26" t="s">
        <v>35</v>
      </c>
    </row>
    <row r="18" spans="2:12" ht="55.5" customHeight="1">
      <c r="B18" s="23" t="s">
        <v>95</v>
      </c>
      <c r="C18" s="29" t="s">
        <v>96</v>
      </c>
      <c r="D18" s="83">
        <v>1</v>
      </c>
      <c r="E18" s="30" t="s">
        <v>38</v>
      </c>
      <c r="F18" s="30" t="s">
        <v>39</v>
      </c>
      <c r="G18" s="30" t="s">
        <v>73</v>
      </c>
      <c r="H18" s="30" t="s">
        <v>65</v>
      </c>
      <c r="I18" s="85"/>
      <c r="J18" s="26" t="s">
        <v>33</v>
      </c>
      <c r="K18" s="26" t="s">
        <v>97</v>
      </c>
      <c r="L18" s="26" t="s">
        <v>98</v>
      </c>
    </row>
    <row r="19" spans="2:12" ht="72.75" customHeight="1">
      <c r="B19" s="23" t="s">
        <v>99</v>
      </c>
      <c r="C19" s="29" t="s">
        <v>100</v>
      </c>
      <c r="D19" s="83">
        <v>1</v>
      </c>
      <c r="E19" s="30" t="s">
        <v>101</v>
      </c>
      <c r="F19" s="30" t="s">
        <v>102</v>
      </c>
      <c r="G19" s="30" t="s">
        <v>103</v>
      </c>
      <c r="H19" s="30" t="s">
        <v>104</v>
      </c>
      <c r="I19" s="85"/>
      <c r="J19" s="26" t="s">
        <v>33</v>
      </c>
      <c r="K19" s="26" t="s">
        <v>97</v>
      </c>
      <c r="L19" s="26" t="s">
        <v>98</v>
      </c>
    </row>
    <row r="20" spans="2:12" ht="63" customHeight="1">
      <c r="B20" s="23" t="s">
        <v>105</v>
      </c>
      <c r="C20" s="29" t="s">
        <v>106</v>
      </c>
      <c r="D20" s="83">
        <v>1</v>
      </c>
      <c r="E20" s="30" t="s">
        <v>107</v>
      </c>
      <c r="F20" s="30" t="s">
        <v>108</v>
      </c>
      <c r="G20" s="30" t="s">
        <v>109</v>
      </c>
      <c r="H20" s="30" t="s">
        <v>110</v>
      </c>
      <c r="I20" s="85"/>
      <c r="J20" s="26" t="s">
        <v>33</v>
      </c>
      <c r="K20" s="26" t="s">
        <v>97</v>
      </c>
      <c r="L20" s="26" t="s">
        <v>98</v>
      </c>
    </row>
    <row r="21" spans="2:12" ht="124" customHeight="1">
      <c r="B21" s="23" t="s">
        <v>111</v>
      </c>
      <c r="C21" s="29" t="s">
        <v>112</v>
      </c>
      <c r="D21" s="83">
        <v>1</v>
      </c>
      <c r="E21" s="30" t="s">
        <v>113</v>
      </c>
      <c r="F21" s="30" t="s">
        <v>114</v>
      </c>
      <c r="G21" s="30" t="s">
        <v>115</v>
      </c>
      <c r="H21" s="30" t="s">
        <v>116</v>
      </c>
      <c r="I21" s="85"/>
      <c r="J21" s="26" t="s">
        <v>117</v>
      </c>
      <c r="K21" s="26" t="s">
        <v>118</v>
      </c>
      <c r="L21" s="26" t="s">
        <v>119</v>
      </c>
    </row>
    <row r="22" spans="2:12" ht="109" customHeight="1">
      <c r="B22" s="23" t="s">
        <v>120</v>
      </c>
      <c r="C22" s="29" t="s">
        <v>121</v>
      </c>
      <c r="D22" s="82">
        <v>1</v>
      </c>
      <c r="E22" s="30" t="s">
        <v>122</v>
      </c>
      <c r="F22" s="30" t="s">
        <v>123</v>
      </c>
      <c r="G22" s="30" t="s">
        <v>124</v>
      </c>
      <c r="H22" s="30" t="s">
        <v>125</v>
      </c>
      <c r="I22" s="85"/>
      <c r="J22" s="26" t="s">
        <v>33</v>
      </c>
      <c r="K22" s="26" t="s">
        <v>118</v>
      </c>
      <c r="L22" s="26" t="s">
        <v>126</v>
      </c>
    </row>
    <row r="23" spans="2:12" ht="66" customHeight="1">
      <c r="B23" s="23" t="s">
        <v>127</v>
      </c>
      <c r="C23" s="29" t="s">
        <v>128</v>
      </c>
      <c r="D23" s="82">
        <v>1</v>
      </c>
      <c r="E23" s="30" t="s">
        <v>129</v>
      </c>
      <c r="F23" s="30" t="s">
        <v>130</v>
      </c>
      <c r="G23" s="30" t="s">
        <v>103</v>
      </c>
      <c r="H23" s="30" t="s">
        <v>110</v>
      </c>
      <c r="I23" s="85"/>
      <c r="J23" s="81" t="s">
        <v>131</v>
      </c>
      <c r="K23" s="81" t="s">
        <v>131</v>
      </c>
      <c r="L23" s="81" t="s">
        <v>131</v>
      </c>
    </row>
    <row r="24" spans="2:12" s="27" customFormat="1">
      <c r="D24" s="28"/>
    </row>
    <row r="25" spans="2:12" s="27" customFormat="1">
      <c r="D25" s="28"/>
    </row>
    <row r="26" spans="2:12" s="27" customFormat="1">
      <c r="D26" s="28"/>
    </row>
    <row r="27" spans="2:12" s="27" customFormat="1">
      <c r="D27" s="28"/>
    </row>
    <row r="28" spans="2:12" s="27" customFormat="1">
      <c r="D28" s="28"/>
    </row>
    <row r="29" spans="2:12" s="27" customFormat="1">
      <c r="D29" s="28"/>
    </row>
    <row r="30" spans="2:12" s="27" customFormat="1">
      <c r="D30" s="28"/>
    </row>
    <row r="31" spans="2:12" s="27" customFormat="1">
      <c r="D31" s="28"/>
    </row>
    <row r="32" spans="2:12" s="27" customFormat="1">
      <c r="D32" s="28"/>
    </row>
    <row r="33" spans="4:4" s="27" customFormat="1">
      <c r="D33" s="28"/>
    </row>
    <row r="34" spans="4:4" s="27" customFormat="1">
      <c r="D34" s="28"/>
    </row>
    <row r="35" spans="4:4" s="27" customFormat="1">
      <c r="D35" s="28"/>
    </row>
    <row r="36" spans="4:4" s="27" customFormat="1">
      <c r="D36" s="28"/>
    </row>
    <row r="37" spans="4:4" s="27" customFormat="1">
      <c r="D37" s="28"/>
    </row>
    <row r="38" spans="4:4" s="27" customFormat="1">
      <c r="D38" s="28"/>
    </row>
    <row r="39" spans="4:4" s="27" customFormat="1">
      <c r="D39" s="28"/>
    </row>
    <row r="40" spans="4:4" s="27" customFormat="1">
      <c r="D40" s="28"/>
    </row>
    <row r="41" spans="4:4" s="27" customFormat="1">
      <c r="D41" s="28"/>
    </row>
    <row r="42" spans="4:4" s="27" customFormat="1">
      <c r="D42" s="28"/>
    </row>
    <row r="43" spans="4:4" s="27" customFormat="1">
      <c r="D43" s="28"/>
    </row>
    <row r="44" spans="4:4" s="27" customFormat="1">
      <c r="D44" s="28"/>
    </row>
    <row r="45" spans="4:4" s="27" customFormat="1">
      <c r="D45" s="28"/>
    </row>
    <row r="46" spans="4:4" s="27" customFormat="1">
      <c r="D46" s="28"/>
    </row>
    <row r="47" spans="4:4" s="27" customFormat="1">
      <c r="D47" s="28"/>
    </row>
    <row r="48" spans="4:4" s="27" customFormat="1">
      <c r="D48" s="28"/>
    </row>
    <row r="49" spans="4:4" s="27" customFormat="1">
      <c r="D49" s="28"/>
    </row>
    <row r="50" spans="4:4" s="27" customFormat="1">
      <c r="D50" s="28"/>
    </row>
    <row r="51" spans="4:4" s="27" customFormat="1">
      <c r="D51" s="28"/>
    </row>
    <row r="52" spans="4:4" s="27" customFormat="1">
      <c r="D52" s="28"/>
    </row>
    <row r="53" spans="4:4" s="27" customFormat="1">
      <c r="D53" s="28"/>
    </row>
    <row r="54" spans="4:4" s="27" customFormat="1">
      <c r="D54" s="28"/>
    </row>
    <row r="55" spans="4:4" s="27" customFormat="1">
      <c r="D55" s="28"/>
    </row>
    <row r="56" spans="4:4" s="27" customFormat="1">
      <c r="D56" s="28"/>
    </row>
    <row r="57" spans="4:4" s="27" customFormat="1">
      <c r="D57" s="28"/>
    </row>
    <row r="58" spans="4:4" s="27" customFormat="1">
      <c r="D58" s="28"/>
    </row>
    <row r="59" spans="4:4" s="27" customFormat="1">
      <c r="D59" s="28"/>
    </row>
    <row r="60" spans="4:4" s="27" customFormat="1">
      <c r="D60" s="28"/>
    </row>
    <row r="61" spans="4:4" s="27" customFormat="1">
      <c r="D61" s="28"/>
    </row>
    <row r="62" spans="4:4" s="27" customFormat="1">
      <c r="D62" s="28"/>
    </row>
    <row r="63" spans="4:4" s="27" customFormat="1">
      <c r="D63" s="28"/>
    </row>
    <row r="64" spans="4:4" s="27" customFormat="1">
      <c r="D64" s="28"/>
    </row>
    <row r="65" spans="4:4" s="27" customFormat="1">
      <c r="D65" s="28"/>
    </row>
    <row r="66" spans="4:4" s="27" customFormat="1">
      <c r="D66" s="28"/>
    </row>
    <row r="67" spans="4:4" s="27" customFormat="1">
      <c r="D67" s="28"/>
    </row>
    <row r="68" spans="4:4" s="27" customFormat="1">
      <c r="D68" s="28"/>
    </row>
    <row r="69" spans="4:4" s="27" customFormat="1">
      <c r="D69" s="28"/>
    </row>
    <row r="70" spans="4:4" s="27" customFormat="1">
      <c r="D70" s="28"/>
    </row>
    <row r="71" spans="4:4" s="27" customFormat="1">
      <c r="D71" s="28"/>
    </row>
    <row r="72" spans="4:4" s="27" customFormat="1">
      <c r="D72" s="28"/>
    </row>
    <row r="73" spans="4:4" s="27" customFormat="1">
      <c r="D73" s="28"/>
    </row>
    <row r="74" spans="4:4" s="27" customFormat="1">
      <c r="D74" s="28"/>
    </row>
    <row r="75" spans="4:4" s="27" customFormat="1">
      <c r="D75" s="28"/>
    </row>
    <row r="76" spans="4:4" s="27" customFormat="1">
      <c r="D76" s="28"/>
    </row>
    <row r="77" spans="4:4" s="27" customFormat="1">
      <c r="D77" s="28"/>
    </row>
    <row r="78" spans="4:4" s="27" customFormat="1">
      <c r="D78" s="28"/>
    </row>
    <row r="79" spans="4:4" s="27" customFormat="1">
      <c r="D79" s="28"/>
    </row>
    <row r="80" spans="4:4" s="27" customFormat="1">
      <c r="D80" s="28"/>
    </row>
    <row r="81" spans="4:4" s="27" customFormat="1">
      <c r="D81" s="28"/>
    </row>
    <row r="82" spans="4:4" s="27" customFormat="1">
      <c r="D82" s="28"/>
    </row>
    <row r="83" spans="4:4" s="27" customFormat="1">
      <c r="D83" s="28"/>
    </row>
    <row r="84" spans="4:4" s="27" customFormat="1">
      <c r="D84" s="28"/>
    </row>
    <row r="85" spans="4:4" s="27" customFormat="1">
      <c r="D85" s="28"/>
    </row>
    <row r="86" spans="4:4" s="27" customFormat="1">
      <c r="D86" s="28"/>
    </row>
    <row r="87" spans="4:4" s="27" customFormat="1">
      <c r="D87" s="28"/>
    </row>
    <row r="88" spans="4:4" s="27" customFormat="1">
      <c r="D88" s="28"/>
    </row>
    <row r="89" spans="4:4" s="27" customFormat="1">
      <c r="D89" s="28"/>
    </row>
    <row r="90" spans="4:4" s="27" customFormat="1">
      <c r="D90" s="28"/>
    </row>
    <row r="91" spans="4:4" s="27" customFormat="1">
      <c r="D91" s="28"/>
    </row>
    <row r="92" spans="4:4" s="27" customFormat="1">
      <c r="D92" s="28"/>
    </row>
    <row r="93" spans="4:4" s="27" customFormat="1">
      <c r="D93" s="28"/>
    </row>
    <row r="94" spans="4:4" s="27" customFormat="1">
      <c r="D94" s="28"/>
    </row>
    <row r="95" spans="4:4" s="27" customFormat="1">
      <c r="D95" s="28"/>
    </row>
    <row r="96" spans="4:4" s="27" customFormat="1">
      <c r="D96" s="28"/>
    </row>
    <row r="97" spans="4:4" s="27" customFormat="1">
      <c r="D97" s="28"/>
    </row>
    <row r="98" spans="4:4" s="27" customFormat="1">
      <c r="D98" s="28"/>
    </row>
    <row r="99" spans="4:4" s="27" customFormat="1">
      <c r="D99" s="28"/>
    </row>
    <row r="100" spans="4:4" s="27" customFormat="1">
      <c r="D100" s="28"/>
    </row>
    <row r="101" spans="4:4" s="27" customFormat="1">
      <c r="D101" s="28"/>
    </row>
    <row r="102" spans="4:4" s="27" customFormat="1">
      <c r="D102" s="28"/>
    </row>
    <row r="103" spans="4:4" s="27" customFormat="1">
      <c r="D103" s="28"/>
    </row>
    <row r="104" spans="4:4" s="27" customFormat="1">
      <c r="D104" s="28"/>
    </row>
    <row r="105" spans="4:4" s="27" customFormat="1">
      <c r="D105" s="28"/>
    </row>
    <row r="106" spans="4:4" s="27" customFormat="1">
      <c r="D106" s="28"/>
    </row>
    <row r="107" spans="4:4" s="27" customFormat="1">
      <c r="D107" s="28"/>
    </row>
    <row r="108" spans="4:4" s="27" customFormat="1">
      <c r="D108" s="28"/>
    </row>
    <row r="109" spans="4:4" s="27" customFormat="1">
      <c r="D109" s="28"/>
    </row>
    <row r="110" spans="4:4" s="27" customFormat="1">
      <c r="D110" s="28"/>
    </row>
    <row r="111" spans="4:4" s="27" customFormat="1">
      <c r="D111" s="28"/>
    </row>
    <row r="112" spans="4:4" s="27" customFormat="1">
      <c r="D112" s="28"/>
    </row>
    <row r="113" spans="4:4" s="27" customFormat="1">
      <c r="D113" s="28"/>
    </row>
    <row r="114" spans="4:4" s="27" customFormat="1">
      <c r="D114" s="28"/>
    </row>
    <row r="115" spans="4:4" s="27" customFormat="1">
      <c r="D115" s="28"/>
    </row>
    <row r="116" spans="4:4" s="27" customFormat="1">
      <c r="D116" s="28"/>
    </row>
    <row r="117" spans="4:4" s="27" customFormat="1">
      <c r="D117" s="28"/>
    </row>
    <row r="118" spans="4:4" s="27" customFormat="1">
      <c r="D118" s="28"/>
    </row>
    <row r="119" spans="4:4" s="27" customFormat="1">
      <c r="D119" s="28"/>
    </row>
    <row r="120" spans="4:4" s="27" customFormat="1">
      <c r="D120" s="28"/>
    </row>
    <row r="121" spans="4:4" s="27" customFormat="1">
      <c r="D121" s="28"/>
    </row>
    <row r="122" spans="4:4" s="27" customFormat="1">
      <c r="D122" s="28"/>
    </row>
    <row r="123" spans="4:4" s="27" customFormat="1">
      <c r="D123" s="28"/>
    </row>
    <row r="124" spans="4:4" s="27" customFormat="1">
      <c r="D124" s="28"/>
    </row>
    <row r="125" spans="4:4" s="27" customFormat="1">
      <c r="D125" s="28"/>
    </row>
    <row r="126" spans="4:4" s="27" customFormat="1">
      <c r="D126" s="28"/>
    </row>
    <row r="127" spans="4:4" s="27" customFormat="1">
      <c r="D127" s="28"/>
    </row>
    <row r="128" spans="4:4" s="27" customFormat="1">
      <c r="D128" s="28"/>
    </row>
    <row r="129" spans="4:4" s="27" customFormat="1">
      <c r="D129" s="28"/>
    </row>
    <row r="130" spans="4:4" s="27" customFormat="1">
      <c r="D130" s="28"/>
    </row>
    <row r="131" spans="4:4" s="27" customFormat="1">
      <c r="D131" s="28"/>
    </row>
    <row r="132" spans="4:4" s="27" customFormat="1">
      <c r="D132" s="28"/>
    </row>
    <row r="133" spans="4:4" s="27" customFormat="1">
      <c r="D133" s="28"/>
    </row>
    <row r="134" spans="4:4" s="27" customFormat="1">
      <c r="D134" s="28"/>
    </row>
    <row r="135" spans="4:4" s="27" customFormat="1">
      <c r="D135" s="28"/>
    </row>
    <row r="136" spans="4:4" s="27" customFormat="1">
      <c r="D136" s="28"/>
    </row>
    <row r="137" spans="4:4" s="27" customFormat="1">
      <c r="D137" s="28"/>
    </row>
    <row r="138" spans="4:4" s="27" customFormat="1">
      <c r="D138" s="28"/>
    </row>
    <row r="139" spans="4:4" s="27" customFormat="1">
      <c r="D139" s="28"/>
    </row>
    <row r="140" spans="4:4" s="27" customFormat="1">
      <c r="D140" s="28"/>
    </row>
    <row r="141" spans="4:4" s="27" customFormat="1">
      <c r="D141" s="28"/>
    </row>
    <row r="142" spans="4:4" s="27" customFormat="1">
      <c r="D142" s="28"/>
    </row>
    <row r="143" spans="4:4" s="27" customFormat="1">
      <c r="D143" s="28"/>
    </row>
    <row r="144" spans="4:4" s="27" customFormat="1">
      <c r="D144" s="28"/>
    </row>
    <row r="145" spans="4:4" s="27" customFormat="1">
      <c r="D145" s="28"/>
    </row>
    <row r="146" spans="4:4" s="27" customFormat="1">
      <c r="D146" s="28"/>
    </row>
    <row r="147" spans="4:4" s="27" customFormat="1">
      <c r="D147" s="28"/>
    </row>
    <row r="148" spans="4:4" s="27" customFormat="1">
      <c r="D148" s="28"/>
    </row>
    <row r="149" spans="4:4" s="27" customFormat="1">
      <c r="D149" s="28"/>
    </row>
    <row r="150" spans="4:4" s="27" customFormat="1">
      <c r="D150" s="28"/>
    </row>
    <row r="151" spans="4:4" s="27" customFormat="1">
      <c r="D151" s="28"/>
    </row>
    <row r="152" spans="4:4" s="27" customFormat="1">
      <c r="D152" s="28"/>
    </row>
    <row r="153" spans="4:4" s="27" customFormat="1">
      <c r="D153" s="28"/>
    </row>
    <row r="154" spans="4:4" s="27" customFormat="1">
      <c r="D154" s="28"/>
    </row>
    <row r="155" spans="4:4" s="27" customFormat="1">
      <c r="D155" s="28"/>
    </row>
    <row r="156" spans="4:4" s="27" customFormat="1">
      <c r="D156" s="28"/>
    </row>
    <row r="157" spans="4:4" s="27" customFormat="1">
      <c r="D157" s="28"/>
    </row>
    <row r="158" spans="4:4" s="27" customFormat="1">
      <c r="D158" s="28"/>
    </row>
    <row r="159" spans="4:4" s="27" customFormat="1">
      <c r="D159" s="28"/>
    </row>
    <row r="160" spans="4:4" s="27" customFormat="1">
      <c r="D160" s="28"/>
    </row>
    <row r="161" spans="4:4" s="27" customFormat="1">
      <c r="D161" s="28"/>
    </row>
    <row r="162" spans="4:4" s="27" customFormat="1">
      <c r="D162" s="28"/>
    </row>
    <row r="163" spans="4:4" s="27" customFormat="1">
      <c r="D163" s="28"/>
    </row>
    <row r="164" spans="4:4" s="27" customFormat="1">
      <c r="D164" s="28"/>
    </row>
    <row r="165" spans="4:4" s="27" customFormat="1">
      <c r="D165" s="28"/>
    </row>
    <row r="166" spans="4:4" s="27" customFormat="1">
      <c r="D166" s="28"/>
    </row>
    <row r="167" spans="4:4" s="27" customFormat="1">
      <c r="D167" s="28"/>
    </row>
    <row r="168" spans="4:4" s="27" customFormat="1">
      <c r="D168" s="28"/>
    </row>
    <row r="169" spans="4:4" s="27" customFormat="1">
      <c r="D169" s="28"/>
    </row>
    <row r="170" spans="4:4" s="27" customFormat="1">
      <c r="D170" s="28"/>
    </row>
    <row r="171" spans="4:4" s="27" customFormat="1">
      <c r="D171" s="28"/>
    </row>
    <row r="172" spans="4:4" s="27" customFormat="1">
      <c r="D172" s="28"/>
    </row>
    <row r="173" spans="4:4" s="27" customFormat="1">
      <c r="D173" s="28"/>
    </row>
    <row r="174" spans="4:4" s="27" customFormat="1">
      <c r="D174" s="28"/>
    </row>
    <row r="175" spans="4:4" s="27" customFormat="1">
      <c r="D175" s="28"/>
    </row>
    <row r="176" spans="4:4" s="27" customFormat="1">
      <c r="D176" s="28"/>
    </row>
    <row r="177" spans="4:4" s="27" customFormat="1">
      <c r="D177" s="28"/>
    </row>
    <row r="178" spans="4:4" s="27" customFormat="1">
      <c r="D178" s="28"/>
    </row>
    <row r="179" spans="4:4" s="27" customFormat="1">
      <c r="D179" s="28"/>
    </row>
    <row r="180" spans="4:4" s="27" customFormat="1">
      <c r="D180" s="28"/>
    </row>
    <row r="181" spans="4:4" s="27" customFormat="1">
      <c r="D181" s="28"/>
    </row>
    <row r="182" spans="4:4" s="27" customFormat="1">
      <c r="D182" s="28"/>
    </row>
    <row r="183" spans="4:4" s="27" customFormat="1">
      <c r="D183" s="28"/>
    </row>
    <row r="184" spans="4:4" s="27" customFormat="1">
      <c r="D184" s="28"/>
    </row>
    <row r="185" spans="4:4" s="27" customFormat="1">
      <c r="D185" s="28"/>
    </row>
    <row r="186" spans="4:4" s="27" customFormat="1">
      <c r="D186" s="28"/>
    </row>
    <row r="187" spans="4:4" s="27" customFormat="1">
      <c r="D187" s="28"/>
    </row>
    <row r="188" spans="4:4" s="27" customFormat="1">
      <c r="D188" s="28"/>
    </row>
    <row r="189" spans="4:4" s="27" customFormat="1">
      <c r="D189" s="28"/>
    </row>
    <row r="190" spans="4:4" s="27" customFormat="1">
      <c r="D190" s="28"/>
    </row>
    <row r="191" spans="4:4" s="27" customFormat="1">
      <c r="D191" s="28"/>
    </row>
    <row r="192" spans="4:4" s="27" customFormat="1">
      <c r="D192" s="28"/>
    </row>
    <row r="193" spans="4:4" s="27" customFormat="1">
      <c r="D193" s="28"/>
    </row>
    <row r="194" spans="4:4" s="27" customFormat="1">
      <c r="D194" s="28"/>
    </row>
    <row r="195" spans="4:4" s="27" customFormat="1">
      <c r="D195" s="28"/>
    </row>
    <row r="196" spans="4:4" s="27" customFormat="1">
      <c r="D196" s="28"/>
    </row>
    <row r="197" spans="4:4" s="27" customFormat="1">
      <c r="D197" s="28"/>
    </row>
    <row r="198" spans="4:4" s="27" customFormat="1">
      <c r="D198" s="28"/>
    </row>
    <row r="199" spans="4:4" s="27" customFormat="1">
      <c r="D199" s="28"/>
    </row>
    <row r="200" spans="4:4" s="27" customFormat="1">
      <c r="D200" s="28"/>
    </row>
    <row r="201" spans="4:4" s="27" customFormat="1">
      <c r="D201" s="28"/>
    </row>
    <row r="202" spans="4:4" s="27" customFormat="1">
      <c r="D202" s="28"/>
    </row>
    <row r="203" spans="4:4" s="27" customFormat="1">
      <c r="D203" s="28"/>
    </row>
    <row r="204" spans="4:4" s="27" customFormat="1">
      <c r="D204" s="28"/>
    </row>
    <row r="205" spans="4:4" s="27" customFormat="1">
      <c r="D205" s="28"/>
    </row>
    <row r="206" spans="4:4" s="27" customFormat="1">
      <c r="D206" s="28"/>
    </row>
    <row r="207" spans="4:4" s="27" customFormat="1">
      <c r="D207" s="28"/>
    </row>
    <row r="208" spans="4:4" s="27" customFormat="1">
      <c r="D208" s="28"/>
    </row>
    <row r="209" spans="4:4" s="27" customFormat="1">
      <c r="D209" s="28"/>
    </row>
    <row r="210" spans="4:4" s="27" customFormat="1">
      <c r="D210" s="28"/>
    </row>
    <row r="211" spans="4:4" s="27" customFormat="1">
      <c r="D211" s="28"/>
    </row>
    <row r="212" spans="4:4" s="27" customFormat="1">
      <c r="D212" s="28"/>
    </row>
    <row r="213" spans="4:4" s="27" customFormat="1">
      <c r="D213" s="28"/>
    </row>
    <row r="214" spans="4:4" s="27" customFormat="1">
      <c r="D214" s="28"/>
    </row>
    <row r="215" spans="4:4" s="27" customFormat="1">
      <c r="D215" s="28"/>
    </row>
    <row r="216" spans="4:4" s="27" customFormat="1">
      <c r="D216" s="28"/>
    </row>
    <row r="217" spans="4:4" s="27" customFormat="1">
      <c r="D217" s="28"/>
    </row>
    <row r="218" spans="4:4" s="27" customFormat="1">
      <c r="D218" s="28"/>
    </row>
    <row r="219" spans="4:4" s="27" customFormat="1">
      <c r="D219" s="28"/>
    </row>
    <row r="220" spans="4:4" s="27" customFormat="1">
      <c r="D220" s="28"/>
    </row>
    <row r="221" spans="4:4" s="27" customFormat="1">
      <c r="D221" s="28"/>
    </row>
    <row r="222" spans="4:4" s="27" customFormat="1">
      <c r="D222" s="28"/>
    </row>
    <row r="223" spans="4:4" s="27" customFormat="1">
      <c r="D223" s="28"/>
    </row>
    <row r="224" spans="4:4" s="27" customFormat="1">
      <c r="D224" s="28"/>
    </row>
    <row r="225" spans="4:4" s="27" customFormat="1">
      <c r="D225" s="28"/>
    </row>
    <row r="226" spans="4:4" s="27" customFormat="1">
      <c r="D226" s="28"/>
    </row>
    <row r="227" spans="4:4" s="27" customFormat="1">
      <c r="D227" s="28"/>
    </row>
    <row r="228" spans="4:4" s="27" customFormat="1">
      <c r="D228" s="28"/>
    </row>
    <row r="229" spans="4:4" s="27" customFormat="1">
      <c r="D229" s="28"/>
    </row>
    <row r="230" spans="4:4" s="27" customFormat="1">
      <c r="D230" s="28"/>
    </row>
    <row r="231" spans="4:4" s="27" customFormat="1">
      <c r="D231" s="28"/>
    </row>
    <row r="232" spans="4:4" s="27" customFormat="1">
      <c r="D232" s="28"/>
    </row>
    <row r="233" spans="4:4" s="27" customFormat="1">
      <c r="D233" s="28"/>
    </row>
    <row r="234" spans="4:4" s="27" customFormat="1">
      <c r="D234" s="28"/>
    </row>
    <row r="235" spans="4:4" s="27" customFormat="1">
      <c r="D235" s="28"/>
    </row>
    <row r="236" spans="4:4" s="27" customFormat="1">
      <c r="D236" s="28"/>
    </row>
    <row r="237" spans="4:4" s="27" customFormat="1">
      <c r="D237" s="28"/>
    </row>
    <row r="238" spans="4:4" s="27" customFormat="1">
      <c r="D238" s="28"/>
    </row>
    <row r="239" spans="4:4" s="27" customFormat="1">
      <c r="D239" s="28"/>
    </row>
    <row r="240" spans="4:4" s="27" customFormat="1">
      <c r="D240" s="28"/>
    </row>
    <row r="241" spans="4:4" s="27" customFormat="1">
      <c r="D241" s="28"/>
    </row>
    <row r="242" spans="4:4" s="27" customFormat="1">
      <c r="D242" s="28"/>
    </row>
    <row r="243" spans="4:4" s="27" customFormat="1">
      <c r="D243" s="28"/>
    </row>
    <row r="244" spans="4:4" s="27" customFormat="1">
      <c r="D244" s="28"/>
    </row>
    <row r="245" spans="4:4" s="27" customFormat="1">
      <c r="D245" s="28"/>
    </row>
    <row r="246" spans="4:4" s="27" customFormat="1">
      <c r="D246" s="28"/>
    </row>
    <row r="247" spans="4:4" s="27" customFormat="1">
      <c r="D247" s="28"/>
    </row>
    <row r="248" spans="4:4" s="27" customFormat="1">
      <c r="D248" s="28"/>
    </row>
    <row r="249" spans="4:4" s="27" customFormat="1">
      <c r="D249" s="28"/>
    </row>
    <row r="250" spans="4:4" s="27" customFormat="1">
      <c r="D250" s="28"/>
    </row>
    <row r="251" spans="4:4" s="27" customFormat="1">
      <c r="D251" s="28"/>
    </row>
    <row r="252" spans="4:4" s="27" customFormat="1">
      <c r="D252" s="28"/>
    </row>
    <row r="253" spans="4:4" s="27" customFormat="1">
      <c r="D253" s="28"/>
    </row>
    <row r="254" spans="4:4" s="27" customFormat="1">
      <c r="D254" s="28"/>
    </row>
    <row r="255" spans="4:4" s="27" customFormat="1">
      <c r="D255" s="28"/>
    </row>
    <row r="256" spans="4:4" s="27" customFormat="1">
      <c r="D256" s="28"/>
    </row>
    <row r="257" spans="4:4" s="27" customFormat="1">
      <c r="D257" s="28"/>
    </row>
    <row r="258" spans="4:4" s="27" customFormat="1">
      <c r="D258" s="28"/>
    </row>
    <row r="259" spans="4:4" s="27" customFormat="1">
      <c r="D259" s="28"/>
    </row>
    <row r="260" spans="4:4" s="27" customFormat="1">
      <c r="D260" s="28"/>
    </row>
    <row r="261" spans="4:4" s="27" customFormat="1">
      <c r="D261" s="28"/>
    </row>
    <row r="262" spans="4:4" s="27" customFormat="1">
      <c r="D262" s="28"/>
    </row>
    <row r="263" spans="4:4" s="27" customFormat="1">
      <c r="D263" s="28"/>
    </row>
    <row r="264" spans="4:4" s="27" customFormat="1">
      <c r="D264" s="28"/>
    </row>
    <row r="265" spans="4:4" s="27" customFormat="1">
      <c r="D265" s="28"/>
    </row>
    <row r="266" spans="4:4" s="27" customFormat="1">
      <c r="D266" s="28"/>
    </row>
    <row r="267" spans="4:4" s="27" customFormat="1">
      <c r="D267" s="28"/>
    </row>
    <row r="268" spans="4:4" s="27" customFormat="1">
      <c r="D268" s="28"/>
    </row>
    <row r="269" spans="4:4" s="27" customFormat="1">
      <c r="D269" s="28"/>
    </row>
    <row r="270" spans="4:4" s="27" customFormat="1">
      <c r="D270" s="28"/>
    </row>
    <row r="271" spans="4:4" s="27" customFormat="1">
      <c r="D271" s="28"/>
    </row>
    <row r="272" spans="4:4" s="27" customFormat="1">
      <c r="D272" s="28"/>
    </row>
    <row r="273" spans="4:4" s="27" customFormat="1">
      <c r="D273" s="28"/>
    </row>
    <row r="274" spans="4:4" s="27" customFormat="1">
      <c r="D274" s="28"/>
    </row>
    <row r="275" spans="4:4" s="27" customFormat="1">
      <c r="D275" s="28"/>
    </row>
    <row r="276" spans="4:4" s="27" customFormat="1">
      <c r="D276" s="28"/>
    </row>
    <row r="277" spans="4:4" s="27" customFormat="1">
      <c r="D277" s="28"/>
    </row>
    <row r="278" spans="4:4" s="27" customFormat="1">
      <c r="D278" s="28"/>
    </row>
    <row r="279" spans="4:4" s="27" customFormat="1">
      <c r="D279" s="28"/>
    </row>
    <row r="280" spans="4:4" s="27" customFormat="1">
      <c r="D280" s="28"/>
    </row>
    <row r="281" spans="4:4" s="27" customFormat="1">
      <c r="D281" s="28"/>
    </row>
    <row r="282" spans="4:4" s="27" customFormat="1">
      <c r="D282" s="28"/>
    </row>
    <row r="283" spans="4:4" s="27" customFormat="1">
      <c r="D283" s="28"/>
    </row>
    <row r="284" spans="4:4" s="27" customFormat="1">
      <c r="D284" s="28"/>
    </row>
    <row r="285" spans="4:4" s="27" customFormat="1">
      <c r="D285" s="28"/>
    </row>
    <row r="286" spans="4:4" s="27" customFormat="1">
      <c r="D286" s="28"/>
    </row>
    <row r="287" spans="4:4" s="27" customFormat="1">
      <c r="D287" s="28"/>
    </row>
    <row r="288" spans="4:4" s="27" customFormat="1">
      <c r="D288" s="28"/>
    </row>
    <row r="289" spans="4:4" s="27" customFormat="1">
      <c r="D289" s="28"/>
    </row>
    <row r="290" spans="4:4" s="27" customFormat="1">
      <c r="D290" s="28"/>
    </row>
    <row r="291" spans="4:4" s="27" customFormat="1">
      <c r="D291" s="28"/>
    </row>
    <row r="292" spans="4:4" s="27" customFormat="1">
      <c r="D292" s="28"/>
    </row>
    <row r="293" spans="4:4" s="27" customFormat="1">
      <c r="D293" s="28"/>
    </row>
    <row r="294" spans="4:4" s="27" customFormat="1">
      <c r="D294" s="28"/>
    </row>
    <row r="295" spans="4:4" s="27" customFormat="1">
      <c r="D295" s="28"/>
    </row>
    <row r="296" spans="4:4" s="27" customFormat="1">
      <c r="D296" s="28"/>
    </row>
    <row r="297" spans="4:4" s="27" customFormat="1">
      <c r="D297" s="28"/>
    </row>
    <row r="298" spans="4:4" s="27" customFormat="1">
      <c r="D298" s="28"/>
    </row>
    <row r="299" spans="4:4" s="27" customFormat="1">
      <c r="D299" s="28"/>
    </row>
    <row r="300" spans="4:4" s="27" customFormat="1">
      <c r="D300" s="28"/>
    </row>
    <row r="301" spans="4:4" s="27" customFormat="1">
      <c r="D301" s="28"/>
    </row>
    <row r="302" spans="4:4" s="27" customFormat="1">
      <c r="D302" s="28"/>
    </row>
    <row r="303" spans="4:4" s="27" customFormat="1">
      <c r="D303" s="28"/>
    </row>
    <row r="304" spans="4:4" s="27" customFormat="1">
      <c r="D304" s="28"/>
    </row>
    <row r="305" spans="4:4" s="27" customFormat="1">
      <c r="D305" s="28"/>
    </row>
    <row r="306" spans="4:4" s="27" customFormat="1">
      <c r="D306" s="28"/>
    </row>
    <row r="307" spans="4:4" s="27" customFormat="1">
      <c r="D307" s="28"/>
    </row>
    <row r="308" spans="4:4" s="27" customFormat="1">
      <c r="D308" s="28"/>
    </row>
    <row r="309" spans="4:4" s="27" customFormat="1">
      <c r="D309" s="28"/>
    </row>
    <row r="310" spans="4:4" s="27" customFormat="1">
      <c r="D310" s="28"/>
    </row>
    <row r="311" spans="4:4" s="27" customFormat="1">
      <c r="D311" s="28"/>
    </row>
    <row r="312" spans="4:4" s="27" customFormat="1">
      <c r="D312" s="28"/>
    </row>
    <row r="313" spans="4:4" s="27" customFormat="1">
      <c r="D313" s="28"/>
    </row>
    <row r="314" spans="4:4" s="27" customFormat="1">
      <c r="D314" s="28"/>
    </row>
    <row r="315" spans="4:4" s="27" customFormat="1">
      <c r="D315" s="28"/>
    </row>
    <row r="316" spans="4:4" s="27" customFormat="1">
      <c r="D316" s="28"/>
    </row>
    <row r="317" spans="4:4" s="27" customFormat="1">
      <c r="D317" s="28"/>
    </row>
    <row r="318" spans="4:4" s="27" customFormat="1">
      <c r="D318" s="28"/>
    </row>
    <row r="319" spans="4:4" s="27" customFormat="1">
      <c r="D319" s="28"/>
    </row>
    <row r="320" spans="4:4" s="27" customFormat="1">
      <c r="D320" s="28"/>
    </row>
    <row r="321" spans="4:4" s="27" customFormat="1">
      <c r="D321" s="28"/>
    </row>
    <row r="322" spans="4:4" s="27" customFormat="1">
      <c r="D322" s="28"/>
    </row>
    <row r="323" spans="4:4" s="27" customFormat="1">
      <c r="D323" s="28"/>
    </row>
    <row r="324" spans="4:4" s="27" customFormat="1">
      <c r="D324" s="28"/>
    </row>
    <row r="325" spans="4:4" s="27" customFormat="1">
      <c r="D325" s="28"/>
    </row>
    <row r="326" spans="4:4" s="27" customFormat="1">
      <c r="D326" s="28"/>
    </row>
    <row r="327" spans="4:4" s="27" customFormat="1">
      <c r="D327" s="28"/>
    </row>
    <row r="328" spans="4:4" s="27" customFormat="1">
      <c r="D328" s="28"/>
    </row>
    <row r="329" spans="4:4" s="27" customFormat="1">
      <c r="D329" s="28"/>
    </row>
    <row r="330" spans="4:4" s="27" customFormat="1">
      <c r="D330" s="28"/>
    </row>
    <row r="331" spans="4:4" s="27" customFormat="1">
      <c r="D331" s="28"/>
    </row>
    <row r="332" spans="4:4" s="27" customFormat="1">
      <c r="D332" s="28"/>
    </row>
    <row r="333" spans="4:4" s="27" customFormat="1">
      <c r="D333" s="28"/>
    </row>
    <row r="334" spans="4:4" s="27" customFormat="1">
      <c r="D334" s="28"/>
    </row>
    <row r="335" spans="4:4" s="27" customFormat="1">
      <c r="D335" s="28"/>
    </row>
    <row r="336" spans="4:4" s="27" customFormat="1">
      <c r="D336" s="28"/>
    </row>
    <row r="337" spans="4:4" s="27" customFormat="1">
      <c r="D337" s="28"/>
    </row>
    <row r="338" spans="4:4" s="27" customFormat="1">
      <c r="D338" s="28"/>
    </row>
    <row r="339" spans="4:4" s="27" customFormat="1">
      <c r="D339" s="28"/>
    </row>
    <row r="340" spans="4:4" s="27" customFormat="1">
      <c r="D340" s="28"/>
    </row>
    <row r="341" spans="4:4" s="27" customFormat="1">
      <c r="D341" s="28"/>
    </row>
    <row r="342" spans="4:4" s="27" customFormat="1">
      <c r="D342" s="28"/>
    </row>
    <row r="343" spans="4:4" s="27" customFormat="1">
      <c r="D343" s="28"/>
    </row>
    <row r="344" spans="4:4" s="27" customFormat="1">
      <c r="D344" s="28"/>
    </row>
    <row r="345" spans="4:4" s="27" customFormat="1">
      <c r="D345" s="28"/>
    </row>
    <row r="346" spans="4:4" s="27" customFormat="1">
      <c r="D346" s="28"/>
    </row>
    <row r="347" spans="4:4" s="27" customFormat="1">
      <c r="D347" s="28"/>
    </row>
    <row r="348" spans="4:4" s="27" customFormat="1">
      <c r="D348" s="28"/>
    </row>
    <row r="349" spans="4:4" s="27" customFormat="1">
      <c r="D349" s="28"/>
    </row>
    <row r="350" spans="4:4" s="27" customFormat="1">
      <c r="D350" s="28"/>
    </row>
    <row r="351" spans="4:4" s="27" customFormat="1">
      <c r="D351" s="28"/>
    </row>
    <row r="352" spans="4:4" s="27" customFormat="1">
      <c r="D352" s="28"/>
    </row>
    <row r="353" spans="4:4" s="27" customFormat="1">
      <c r="D353" s="28"/>
    </row>
    <row r="354" spans="4:4" s="27" customFormat="1">
      <c r="D354" s="28"/>
    </row>
    <row r="355" spans="4:4" s="27" customFormat="1">
      <c r="D355" s="28"/>
    </row>
    <row r="356" spans="4:4" s="27" customFormat="1">
      <c r="D356" s="28"/>
    </row>
    <row r="357" spans="4:4" s="27" customFormat="1">
      <c r="D357" s="28"/>
    </row>
    <row r="358" spans="4:4" s="27" customFormat="1">
      <c r="D358" s="28"/>
    </row>
    <row r="359" spans="4:4" s="27" customFormat="1">
      <c r="D359" s="28"/>
    </row>
    <row r="360" spans="4:4" s="27" customFormat="1">
      <c r="D360" s="28"/>
    </row>
    <row r="361" spans="4:4" s="27" customFormat="1">
      <c r="D361" s="28"/>
    </row>
    <row r="362" spans="4:4" s="27" customFormat="1">
      <c r="D362" s="28"/>
    </row>
    <row r="363" spans="4:4" s="27" customFormat="1">
      <c r="D363" s="28"/>
    </row>
    <row r="364" spans="4:4" s="27" customFormat="1">
      <c r="D364" s="28"/>
    </row>
    <row r="365" spans="4:4" s="27" customFormat="1">
      <c r="D365" s="28"/>
    </row>
    <row r="366" spans="4:4" s="27" customFormat="1">
      <c r="D366" s="28"/>
    </row>
  </sheetData>
  <mergeCells count="6">
    <mergeCell ref="D2:I2"/>
    <mergeCell ref="J2:J3"/>
    <mergeCell ref="K2:K3"/>
    <mergeCell ref="L2:L3"/>
    <mergeCell ref="B2:B3"/>
    <mergeCell ref="C2:C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1FD0B27-9C66-4DB7-B7C5-99634EA4A522}">
          <x14:formula1>
            <xm:f>Lookup!$A$2:$A$5</xm:f>
          </x14:formula1>
          <xm:sqref>D4:D23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B0C4-7D03-475F-BB09-A9D965D1F107}">
  <sheetPr>
    <tabColor theme="4" tint="0.59999389629810485"/>
  </sheetPr>
  <dimension ref="A1:BH388"/>
  <sheetViews>
    <sheetView topLeftCell="E11" zoomScale="90" zoomScaleNormal="90" workbookViewId="0">
      <selection activeCell="G16" sqref="G16"/>
    </sheetView>
  </sheetViews>
  <sheetFormatPr baseColWidth="10" defaultColWidth="9.1640625" defaultRowHeight="20"/>
  <cols>
    <col min="1" max="1" width="3.83203125" style="31" customWidth="1"/>
    <col min="2" max="2" width="9" style="36" customWidth="1"/>
    <col min="3" max="3" width="92" style="34" customWidth="1"/>
    <col min="4" max="4" width="21.5" style="22" customWidth="1"/>
    <col min="5" max="8" width="82.5" style="34" customWidth="1"/>
    <col min="9" max="9" width="51.83203125" style="34" customWidth="1"/>
    <col min="10" max="10" width="14.33203125" style="34" customWidth="1"/>
    <col min="11" max="11" width="29.83203125" style="34" customWidth="1"/>
    <col min="12" max="12" width="48.6640625" style="35" customWidth="1"/>
    <col min="13" max="60" width="9.1640625" style="31"/>
    <col min="61" max="16384" width="9.1640625" style="34"/>
  </cols>
  <sheetData>
    <row r="1" spans="1:60" s="31" customFormat="1" ht="21" customHeight="1">
      <c r="B1" s="33"/>
      <c r="D1" s="28"/>
      <c r="L1" s="32"/>
    </row>
    <row r="2" spans="1:60" s="37" customFormat="1" ht="45" customHeight="1">
      <c r="A2" s="10"/>
      <c r="B2" s="110" t="s">
        <v>15</v>
      </c>
      <c r="C2" s="112" t="s">
        <v>16</v>
      </c>
      <c r="D2" s="107" t="s">
        <v>17</v>
      </c>
      <c r="E2" s="108"/>
      <c r="F2" s="108"/>
      <c r="G2" s="108"/>
      <c r="H2" s="108"/>
      <c r="I2" s="109"/>
      <c r="J2" s="110" t="s">
        <v>18</v>
      </c>
      <c r="K2" s="110" t="s">
        <v>19</v>
      </c>
      <c r="L2" s="110" t="s">
        <v>20</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row>
    <row r="3" spans="1:60" ht="100" customHeight="1">
      <c r="B3" s="111"/>
      <c r="C3" s="113"/>
      <c r="D3" s="84" t="s">
        <v>21</v>
      </c>
      <c r="E3" s="24" t="s">
        <v>22</v>
      </c>
      <c r="F3" s="24" t="s">
        <v>23</v>
      </c>
      <c r="G3" s="24" t="s">
        <v>24</v>
      </c>
      <c r="H3" s="24" t="s">
        <v>25</v>
      </c>
      <c r="I3" s="86" t="s">
        <v>26</v>
      </c>
      <c r="J3" s="111"/>
      <c r="K3" s="111"/>
      <c r="L3" s="111"/>
    </row>
    <row r="4" spans="1:60" ht="61" customHeight="1">
      <c r="B4" s="23" t="s">
        <v>132</v>
      </c>
      <c r="C4" s="47" t="s">
        <v>133</v>
      </c>
      <c r="D4" s="82">
        <v>1</v>
      </c>
      <c r="E4" s="39" t="s">
        <v>134</v>
      </c>
      <c r="F4" s="39" t="s">
        <v>135</v>
      </c>
      <c r="G4" s="39" t="s">
        <v>136</v>
      </c>
      <c r="H4" s="39" t="s">
        <v>137</v>
      </c>
      <c r="I4" s="87"/>
      <c r="J4" s="38" t="s">
        <v>33</v>
      </c>
      <c r="K4" s="38" t="s">
        <v>34</v>
      </c>
      <c r="L4" s="38" t="s">
        <v>138</v>
      </c>
    </row>
    <row r="5" spans="1:60" ht="61" customHeight="1">
      <c r="B5" s="23" t="s">
        <v>139</v>
      </c>
      <c r="C5" s="29" t="s">
        <v>140</v>
      </c>
      <c r="D5" s="82">
        <v>1</v>
      </c>
      <c r="E5" s="40" t="s">
        <v>141</v>
      </c>
      <c r="F5" s="39" t="s">
        <v>142</v>
      </c>
      <c r="G5" s="40" t="s">
        <v>143</v>
      </c>
      <c r="H5" s="39" t="s">
        <v>144</v>
      </c>
      <c r="I5" s="87"/>
      <c r="J5" s="38" t="s">
        <v>33</v>
      </c>
      <c r="K5" s="38" t="s">
        <v>34</v>
      </c>
      <c r="L5" s="38" t="s">
        <v>138</v>
      </c>
    </row>
    <row r="6" spans="1:60" ht="75" customHeight="1">
      <c r="B6" s="23" t="s">
        <v>145</v>
      </c>
      <c r="C6" s="47" t="s">
        <v>146</v>
      </c>
      <c r="D6" s="82">
        <v>1</v>
      </c>
      <c r="E6" s="39" t="s">
        <v>147</v>
      </c>
      <c r="F6" s="39" t="s">
        <v>148</v>
      </c>
      <c r="G6" s="39" t="s">
        <v>149</v>
      </c>
      <c r="H6" s="39" t="s">
        <v>150</v>
      </c>
      <c r="I6" s="87"/>
      <c r="J6" s="38" t="s">
        <v>33</v>
      </c>
      <c r="K6" s="38" t="s">
        <v>34</v>
      </c>
      <c r="L6" s="38" t="s">
        <v>138</v>
      </c>
    </row>
    <row r="7" spans="1:60" ht="93" customHeight="1">
      <c r="B7" s="23" t="s">
        <v>151</v>
      </c>
      <c r="C7" s="47" t="s">
        <v>152</v>
      </c>
      <c r="D7" s="82">
        <v>1</v>
      </c>
      <c r="E7" s="39" t="s">
        <v>153</v>
      </c>
      <c r="F7" s="39" t="s">
        <v>154</v>
      </c>
      <c r="G7" s="39" t="s">
        <v>155</v>
      </c>
      <c r="H7" s="39" t="s">
        <v>156</v>
      </c>
      <c r="I7" s="87"/>
      <c r="J7" s="38" t="s">
        <v>33</v>
      </c>
      <c r="K7" s="38" t="s">
        <v>34</v>
      </c>
      <c r="L7" s="38" t="s">
        <v>157</v>
      </c>
    </row>
    <row r="8" spans="1:60" ht="102">
      <c r="B8" s="23" t="s">
        <v>158</v>
      </c>
      <c r="C8" s="29" t="s">
        <v>159</v>
      </c>
      <c r="D8" s="82">
        <v>1</v>
      </c>
      <c r="E8" s="39" t="s">
        <v>160</v>
      </c>
      <c r="F8" s="39" t="s">
        <v>161</v>
      </c>
      <c r="G8" s="39" t="s">
        <v>162</v>
      </c>
      <c r="H8" s="39" t="s">
        <v>163</v>
      </c>
      <c r="I8" s="87"/>
      <c r="J8" s="38" t="s">
        <v>33</v>
      </c>
      <c r="K8" s="38" t="s">
        <v>34</v>
      </c>
      <c r="L8" s="38" t="s">
        <v>157</v>
      </c>
    </row>
    <row r="9" spans="1:60" ht="51">
      <c r="B9" s="23" t="s">
        <v>164</v>
      </c>
      <c r="C9" s="29" t="s">
        <v>165</v>
      </c>
      <c r="D9" s="82">
        <v>1</v>
      </c>
      <c r="E9" s="39" t="s">
        <v>166</v>
      </c>
      <c r="F9" s="39" t="s">
        <v>167</v>
      </c>
      <c r="G9" s="39" t="s">
        <v>168</v>
      </c>
      <c r="H9" s="39" t="s">
        <v>150</v>
      </c>
      <c r="I9" s="87"/>
      <c r="J9" s="80" t="s">
        <v>131</v>
      </c>
      <c r="K9" s="80" t="s">
        <v>131</v>
      </c>
      <c r="L9" s="80" t="s">
        <v>131</v>
      </c>
    </row>
    <row r="10" spans="1:60" ht="119">
      <c r="B10" s="23" t="s">
        <v>169</v>
      </c>
      <c r="C10" s="29" t="s">
        <v>170</v>
      </c>
      <c r="D10" s="82">
        <v>1</v>
      </c>
      <c r="E10" s="39" t="s">
        <v>171</v>
      </c>
      <c r="F10" s="39" t="s">
        <v>172</v>
      </c>
      <c r="G10" s="41" t="s">
        <v>173</v>
      </c>
      <c r="H10" s="39" t="s">
        <v>150</v>
      </c>
      <c r="I10" s="87"/>
      <c r="J10" s="38" t="s">
        <v>33</v>
      </c>
      <c r="K10" s="38" t="s">
        <v>34</v>
      </c>
      <c r="L10" s="38" t="s">
        <v>35</v>
      </c>
    </row>
    <row r="11" spans="1:60" ht="104" customHeight="1">
      <c r="B11" s="23" t="s">
        <v>174</v>
      </c>
      <c r="C11" s="29" t="s">
        <v>175</v>
      </c>
      <c r="D11" s="83">
        <v>1</v>
      </c>
      <c r="E11" s="30" t="s">
        <v>176</v>
      </c>
      <c r="F11" s="30" t="s">
        <v>177</v>
      </c>
      <c r="G11" s="30" t="s">
        <v>178</v>
      </c>
      <c r="H11" s="30" t="s">
        <v>179</v>
      </c>
      <c r="I11" s="87"/>
      <c r="J11" s="38" t="s">
        <v>33</v>
      </c>
      <c r="K11" s="38" t="s">
        <v>34</v>
      </c>
      <c r="L11" s="38" t="s">
        <v>35</v>
      </c>
    </row>
    <row r="12" spans="1:60" ht="108" customHeight="1">
      <c r="B12" s="23" t="s">
        <v>180</v>
      </c>
      <c r="C12" s="29" t="s">
        <v>181</v>
      </c>
      <c r="D12" s="82">
        <v>1</v>
      </c>
      <c r="E12" s="39" t="s">
        <v>182</v>
      </c>
      <c r="F12" s="39" t="s">
        <v>183</v>
      </c>
      <c r="G12" s="39" t="s">
        <v>184</v>
      </c>
      <c r="H12" s="39" t="s">
        <v>185</v>
      </c>
      <c r="I12" s="87"/>
      <c r="J12" s="38" t="s">
        <v>33</v>
      </c>
      <c r="K12" s="38" t="s">
        <v>34</v>
      </c>
      <c r="L12" s="38" t="s">
        <v>35</v>
      </c>
    </row>
    <row r="13" spans="1:60" ht="98" customHeight="1">
      <c r="B13" s="23" t="s">
        <v>186</v>
      </c>
      <c r="C13" s="29" t="s">
        <v>187</v>
      </c>
      <c r="D13" s="82">
        <v>1</v>
      </c>
      <c r="E13" s="39" t="s">
        <v>188</v>
      </c>
      <c r="F13" s="39" t="s">
        <v>189</v>
      </c>
      <c r="G13" s="39" t="s">
        <v>190</v>
      </c>
      <c r="H13" s="39" t="s">
        <v>191</v>
      </c>
      <c r="I13" s="87"/>
      <c r="J13" s="38" t="s">
        <v>33</v>
      </c>
      <c r="K13" s="38" t="s">
        <v>97</v>
      </c>
      <c r="L13" s="38" t="s">
        <v>192</v>
      </c>
    </row>
    <row r="14" spans="1:60" ht="117" customHeight="1">
      <c r="B14" s="23" t="s">
        <v>193</v>
      </c>
      <c r="C14" s="29" t="s">
        <v>194</v>
      </c>
      <c r="D14" s="82">
        <v>1</v>
      </c>
      <c r="E14" s="39" t="s">
        <v>195</v>
      </c>
      <c r="F14" s="39" t="s">
        <v>196</v>
      </c>
      <c r="G14" s="39" t="s">
        <v>197</v>
      </c>
      <c r="H14" s="39" t="s">
        <v>198</v>
      </c>
      <c r="I14" s="87"/>
      <c r="J14" s="38" t="s">
        <v>33</v>
      </c>
      <c r="K14" s="38" t="s">
        <v>97</v>
      </c>
      <c r="L14" s="38" t="s">
        <v>192</v>
      </c>
    </row>
    <row r="15" spans="1:60" ht="87" customHeight="1">
      <c r="B15" s="23" t="s">
        <v>199</v>
      </c>
      <c r="C15" s="29" t="s">
        <v>200</v>
      </c>
      <c r="D15" s="82">
        <v>1</v>
      </c>
      <c r="E15" s="39" t="s">
        <v>201</v>
      </c>
      <c r="F15" s="39" t="s">
        <v>202</v>
      </c>
      <c r="G15" s="39" t="s">
        <v>190</v>
      </c>
      <c r="H15" s="39" t="s">
        <v>191</v>
      </c>
      <c r="I15" s="87"/>
      <c r="J15" s="38" t="s">
        <v>33</v>
      </c>
      <c r="K15" s="38" t="s">
        <v>97</v>
      </c>
      <c r="L15" s="38" t="s">
        <v>203</v>
      </c>
    </row>
    <row r="16" spans="1:60" s="31" customFormat="1">
      <c r="B16" s="33"/>
      <c r="D16" s="28"/>
      <c r="L16" s="32"/>
    </row>
    <row r="17" spans="2:12" s="31" customFormat="1">
      <c r="B17" s="33"/>
      <c r="D17" s="28"/>
      <c r="L17" s="32"/>
    </row>
    <row r="18" spans="2:12" s="31" customFormat="1">
      <c r="B18" s="33"/>
      <c r="D18" s="28"/>
      <c r="L18" s="32"/>
    </row>
    <row r="19" spans="2:12" s="31" customFormat="1">
      <c r="B19" s="33"/>
      <c r="D19" s="28"/>
      <c r="L19" s="32"/>
    </row>
    <row r="20" spans="2:12" s="31" customFormat="1">
      <c r="B20" s="33"/>
      <c r="D20" s="28"/>
      <c r="L20" s="32"/>
    </row>
    <row r="21" spans="2:12" s="31" customFormat="1">
      <c r="B21" s="33"/>
      <c r="D21" s="28"/>
      <c r="L21" s="32"/>
    </row>
    <row r="22" spans="2:12" s="31" customFormat="1">
      <c r="B22" s="33"/>
      <c r="D22" s="28"/>
      <c r="L22" s="32"/>
    </row>
    <row r="23" spans="2:12" s="31" customFormat="1">
      <c r="B23" s="33"/>
      <c r="D23" s="28"/>
      <c r="L23" s="32"/>
    </row>
    <row r="24" spans="2:12" s="31" customFormat="1">
      <c r="B24" s="33"/>
      <c r="D24" s="28"/>
      <c r="L24" s="32"/>
    </row>
    <row r="25" spans="2:12" s="31" customFormat="1">
      <c r="B25" s="33"/>
      <c r="D25" s="28"/>
      <c r="L25" s="32"/>
    </row>
    <row r="26" spans="2:12" s="31" customFormat="1">
      <c r="B26" s="33"/>
      <c r="D26" s="28"/>
      <c r="L26" s="32"/>
    </row>
    <row r="27" spans="2:12" s="31" customFormat="1">
      <c r="B27" s="33"/>
      <c r="D27" s="28"/>
      <c r="L27" s="32"/>
    </row>
    <row r="28" spans="2:12" s="31" customFormat="1">
      <c r="B28" s="33"/>
      <c r="D28" s="28"/>
      <c r="L28" s="32"/>
    </row>
    <row r="29" spans="2:12" s="31" customFormat="1">
      <c r="B29" s="33"/>
      <c r="D29" s="28"/>
      <c r="L29" s="32"/>
    </row>
    <row r="30" spans="2:12" s="31" customFormat="1">
      <c r="B30" s="33"/>
      <c r="D30" s="28"/>
      <c r="L30" s="32"/>
    </row>
    <row r="31" spans="2:12" s="31" customFormat="1">
      <c r="B31" s="33"/>
      <c r="D31" s="28"/>
      <c r="L31" s="32"/>
    </row>
    <row r="32" spans="2:12" s="31" customFormat="1">
      <c r="B32" s="33"/>
      <c r="D32" s="28"/>
      <c r="L32" s="32"/>
    </row>
    <row r="33" spans="2:12" s="31" customFormat="1">
      <c r="B33" s="33"/>
      <c r="D33" s="28"/>
      <c r="L33" s="32"/>
    </row>
    <row r="34" spans="2:12" s="31" customFormat="1">
      <c r="B34" s="33"/>
      <c r="D34" s="28"/>
      <c r="L34" s="32"/>
    </row>
    <row r="35" spans="2:12" s="31" customFormat="1">
      <c r="B35" s="33"/>
      <c r="D35" s="28"/>
      <c r="L35" s="32"/>
    </row>
    <row r="36" spans="2:12" s="31" customFormat="1">
      <c r="B36" s="33"/>
      <c r="D36" s="28"/>
      <c r="L36" s="32"/>
    </row>
    <row r="37" spans="2:12" s="31" customFormat="1">
      <c r="B37" s="33"/>
      <c r="D37" s="28"/>
      <c r="L37" s="32"/>
    </row>
    <row r="38" spans="2:12" s="31" customFormat="1">
      <c r="B38" s="33"/>
      <c r="D38" s="28"/>
      <c r="L38" s="32"/>
    </row>
    <row r="39" spans="2:12" s="31" customFormat="1">
      <c r="B39" s="33"/>
      <c r="D39" s="28"/>
      <c r="L39" s="32"/>
    </row>
    <row r="40" spans="2:12" s="31" customFormat="1">
      <c r="B40" s="33"/>
      <c r="D40" s="28"/>
      <c r="L40" s="32"/>
    </row>
    <row r="41" spans="2:12" s="31" customFormat="1">
      <c r="B41" s="33"/>
      <c r="D41" s="28"/>
      <c r="L41" s="32"/>
    </row>
    <row r="42" spans="2:12" s="31" customFormat="1">
      <c r="B42" s="33"/>
      <c r="D42" s="28"/>
      <c r="L42" s="32"/>
    </row>
    <row r="43" spans="2:12" s="31" customFormat="1">
      <c r="B43" s="33"/>
      <c r="D43" s="28"/>
      <c r="L43" s="32"/>
    </row>
    <row r="44" spans="2:12" s="31" customFormat="1">
      <c r="B44" s="33"/>
      <c r="D44" s="28"/>
      <c r="L44" s="32"/>
    </row>
    <row r="45" spans="2:12" s="31" customFormat="1">
      <c r="B45" s="33"/>
      <c r="D45" s="28"/>
      <c r="L45" s="32"/>
    </row>
    <row r="46" spans="2:12" s="31" customFormat="1">
      <c r="B46" s="33"/>
      <c r="D46" s="28"/>
      <c r="L46" s="32"/>
    </row>
    <row r="47" spans="2:12" s="31" customFormat="1">
      <c r="B47" s="33"/>
      <c r="D47" s="28"/>
      <c r="L47" s="32"/>
    </row>
    <row r="48" spans="2:12" s="31" customFormat="1">
      <c r="B48" s="33"/>
      <c r="D48" s="28"/>
      <c r="L48" s="32"/>
    </row>
    <row r="49" spans="2:12" s="31" customFormat="1">
      <c r="B49" s="33"/>
      <c r="D49" s="28"/>
      <c r="L49" s="32"/>
    </row>
    <row r="50" spans="2:12" s="31" customFormat="1">
      <c r="B50" s="33"/>
      <c r="D50" s="28"/>
      <c r="L50" s="32"/>
    </row>
    <row r="51" spans="2:12" s="31" customFormat="1">
      <c r="B51" s="33"/>
      <c r="D51" s="28"/>
      <c r="L51" s="32"/>
    </row>
    <row r="52" spans="2:12" s="31" customFormat="1">
      <c r="B52" s="33"/>
      <c r="D52" s="28"/>
      <c r="L52" s="32"/>
    </row>
    <row r="53" spans="2:12" s="31" customFormat="1">
      <c r="B53" s="33"/>
      <c r="D53" s="28"/>
      <c r="L53" s="32"/>
    </row>
    <row r="54" spans="2:12" s="31" customFormat="1">
      <c r="B54" s="33"/>
      <c r="D54" s="28"/>
      <c r="L54" s="32"/>
    </row>
    <row r="55" spans="2:12" s="31" customFormat="1">
      <c r="B55" s="33"/>
      <c r="D55" s="28"/>
      <c r="L55" s="32"/>
    </row>
    <row r="56" spans="2:12" s="31" customFormat="1">
      <c r="B56" s="33"/>
      <c r="D56" s="28"/>
      <c r="L56" s="32"/>
    </row>
    <row r="57" spans="2:12" s="31" customFormat="1">
      <c r="B57" s="33"/>
      <c r="D57" s="28"/>
      <c r="L57" s="32"/>
    </row>
    <row r="58" spans="2:12" s="31" customFormat="1">
      <c r="B58" s="33"/>
      <c r="D58" s="28"/>
      <c r="L58" s="32"/>
    </row>
    <row r="59" spans="2:12" s="31" customFormat="1">
      <c r="B59" s="33"/>
      <c r="D59" s="28"/>
      <c r="L59" s="32"/>
    </row>
    <row r="60" spans="2:12" s="31" customFormat="1">
      <c r="B60" s="33"/>
      <c r="D60" s="28"/>
      <c r="L60" s="32"/>
    </row>
    <row r="61" spans="2:12" s="31" customFormat="1">
      <c r="B61" s="33"/>
      <c r="D61" s="28"/>
      <c r="L61" s="32"/>
    </row>
    <row r="62" spans="2:12" s="31" customFormat="1">
      <c r="B62" s="33"/>
      <c r="D62" s="28"/>
      <c r="L62" s="32"/>
    </row>
    <row r="63" spans="2:12" s="31" customFormat="1">
      <c r="B63" s="33"/>
      <c r="D63" s="28"/>
      <c r="L63" s="32"/>
    </row>
    <row r="64" spans="2:12" s="31" customFormat="1">
      <c r="B64" s="33"/>
      <c r="D64" s="28"/>
      <c r="L64" s="32"/>
    </row>
    <row r="65" spans="2:12" s="31" customFormat="1">
      <c r="B65" s="33"/>
      <c r="D65" s="28"/>
      <c r="L65" s="32"/>
    </row>
    <row r="66" spans="2:12" s="31" customFormat="1">
      <c r="B66" s="33"/>
      <c r="D66" s="28"/>
      <c r="L66" s="32"/>
    </row>
    <row r="67" spans="2:12" s="31" customFormat="1">
      <c r="B67" s="33"/>
      <c r="D67" s="28"/>
      <c r="L67" s="32"/>
    </row>
    <row r="68" spans="2:12" s="31" customFormat="1">
      <c r="B68" s="33"/>
      <c r="D68" s="28"/>
      <c r="L68" s="32"/>
    </row>
    <row r="69" spans="2:12" s="31" customFormat="1">
      <c r="B69" s="33"/>
      <c r="D69" s="28"/>
      <c r="L69" s="32"/>
    </row>
    <row r="70" spans="2:12" s="31" customFormat="1">
      <c r="B70" s="33"/>
      <c r="D70" s="28"/>
      <c r="L70" s="32"/>
    </row>
    <row r="71" spans="2:12" s="31" customFormat="1">
      <c r="B71" s="33"/>
      <c r="D71" s="28"/>
      <c r="L71" s="32"/>
    </row>
    <row r="72" spans="2:12" s="31" customFormat="1">
      <c r="B72" s="33"/>
      <c r="D72" s="28"/>
      <c r="L72" s="32"/>
    </row>
    <row r="73" spans="2:12" s="31" customFormat="1">
      <c r="B73" s="33"/>
      <c r="D73" s="28"/>
      <c r="L73" s="32"/>
    </row>
    <row r="74" spans="2:12" s="31" customFormat="1">
      <c r="B74" s="33"/>
      <c r="D74" s="28"/>
      <c r="L74" s="32"/>
    </row>
    <row r="75" spans="2:12" s="31" customFormat="1">
      <c r="B75" s="33"/>
      <c r="D75" s="28"/>
      <c r="L75" s="32"/>
    </row>
    <row r="76" spans="2:12" s="31" customFormat="1">
      <c r="B76" s="33"/>
      <c r="D76" s="28"/>
      <c r="L76" s="32"/>
    </row>
    <row r="77" spans="2:12" s="31" customFormat="1">
      <c r="B77" s="33"/>
      <c r="D77" s="28"/>
      <c r="L77" s="32"/>
    </row>
    <row r="78" spans="2:12" s="31" customFormat="1">
      <c r="B78" s="33"/>
      <c r="D78" s="28"/>
      <c r="L78" s="32"/>
    </row>
    <row r="79" spans="2:12" s="31" customFormat="1">
      <c r="B79" s="33"/>
      <c r="D79" s="28"/>
      <c r="L79" s="32"/>
    </row>
    <row r="80" spans="2:12" s="31" customFormat="1">
      <c r="B80" s="33"/>
      <c r="D80" s="28"/>
      <c r="L80" s="32"/>
    </row>
    <row r="81" spans="2:12" s="31" customFormat="1">
      <c r="B81" s="33"/>
      <c r="D81" s="28"/>
      <c r="L81" s="32"/>
    </row>
    <row r="82" spans="2:12" s="31" customFormat="1">
      <c r="B82" s="33"/>
      <c r="D82" s="28"/>
      <c r="L82" s="32"/>
    </row>
    <row r="83" spans="2:12" s="31" customFormat="1">
      <c r="B83" s="33"/>
      <c r="D83" s="28"/>
      <c r="L83" s="32"/>
    </row>
    <row r="84" spans="2:12" s="31" customFormat="1">
      <c r="B84" s="33"/>
      <c r="D84" s="28"/>
      <c r="L84" s="32"/>
    </row>
    <row r="85" spans="2:12" s="31" customFormat="1">
      <c r="B85" s="33"/>
      <c r="D85" s="28"/>
      <c r="L85" s="32"/>
    </row>
    <row r="86" spans="2:12" s="31" customFormat="1">
      <c r="B86" s="33"/>
      <c r="D86" s="28"/>
      <c r="L86" s="32"/>
    </row>
    <row r="87" spans="2:12" s="31" customFormat="1">
      <c r="B87" s="33"/>
      <c r="D87" s="28"/>
      <c r="L87" s="32"/>
    </row>
    <row r="88" spans="2:12" s="31" customFormat="1">
      <c r="B88" s="33"/>
      <c r="D88" s="28"/>
      <c r="L88" s="32"/>
    </row>
    <row r="89" spans="2:12" s="31" customFormat="1">
      <c r="B89" s="33"/>
      <c r="D89" s="28"/>
      <c r="L89" s="32"/>
    </row>
    <row r="90" spans="2:12" s="31" customFormat="1">
      <c r="B90" s="33"/>
      <c r="D90" s="28"/>
      <c r="L90" s="32"/>
    </row>
    <row r="91" spans="2:12" s="31" customFormat="1">
      <c r="B91" s="33"/>
      <c r="D91" s="28"/>
      <c r="L91" s="32"/>
    </row>
    <row r="92" spans="2:12" s="31" customFormat="1">
      <c r="B92" s="33"/>
      <c r="D92" s="28"/>
      <c r="L92" s="32"/>
    </row>
    <row r="93" spans="2:12" s="31" customFormat="1">
      <c r="B93" s="33"/>
      <c r="D93" s="28"/>
      <c r="L93" s="32"/>
    </row>
    <row r="94" spans="2:12" s="31" customFormat="1">
      <c r="B94" s="33"/>
      <c r="D94" s="28"/>
      <c r="L94" s="32"/>
    </row>
    <row r="95" spans="2:12" s="31" customFormat="1">
      <c r="B95" s="33"/>
      <c r="D95" s="28"/>
      <c r="L95" s="32"/>
    </row>
    <row r="96" spans="2:12" s="31" customFormat="1">
      <c r="B96" s="33"/>
      <c r="D96" s="28"/>
      <c r="L96" s="32"/>
    </row>
    <row r="97" spans="2:12" s="31" customFormat="1">
      <c r="B97" s="33"/>
      <c r="D97" s="28"/>
      <c r="L97" s="32"/>
    </row>
    <row r="98" spans="2:12" s="31" customFormat="1">
      <c r="B98" s="33"/>
      <c r="D98" s="28"/>
      <c r="L98" s="32"/>
    </row>
    <row r="99" spans="2:12" s="31" customFormat="1">
      <c r="B99" s="33"/>
      <c r="D99" s="28"/>
      <c r="L99" s="32"/>
    </row>
    <row r="100" spans="2:12" s="31" customFormat="1">
      <c r="B100" s="33"/>
      <c r="D100" s="28"/>
      <c r="L100" s="32"/>
    </row>
    <row r="101" spans="2:12" s="31" customFormat="1">
      <c r="B101" s="33"/>
      <c r="D101" s="28"/>
      <c r="L101" s="32"/>
    </row>
    <row r="102" spans="2:12" s="31" customFormat="1">
      <c r="B102" s="33"/>
      <c r="D102" s="28"/>
      <c r="L102" s="32"/>
    </row>
    <row r="103" spans="2:12" s="31" customFormat="1">
      <c r="B103" s="33"/>
      <c r="D103" s="28"/>
      <c r="L103" s="32"/>
    </row>
    <row r="104" spans="2:12" s="31" customFormat="1">
      <c r="B104" s="33"/>
      <c r="D104" s="28"/>
      <c r="L104" s="32"/>
    </row>
    <row r="105" spans="2:12" s="31" customFormat="1">
      <c r="B105" s="33"/>
      <c r="D105" s="28"/>
      <c r="L105" s="32"/>
    </row>
    <row r="106" spans="2:12" s="31" customFormat="1">
      <c r="B106" s="33"/>
      <c r="D106" s="28"/>
      <c r="L106" s="32"/>
    </row>
    <row r="107" spans="2:12" s="31" customFormat="1">
      <c r="B107" s="33"/>
      <c r="D107" s="28"/>
      <c r="L107" s="32"/>
    </row>
    <row r="108" spans="2:12" s="31" customFormat="1">
      <c r="B108" s="33"/>
      <c r="D108" s="28"/>
      <c r="L108" s="32"/>
    </row>
    <row r="109" spans="2:12" s="31" customFormat="1">
      <c r="B109" s="33"/>
      <c r="D109" s="28"/>
      <c r="L109" s="32"/>
    </row>
    <row r="110" spans="2:12" s="31" customFormat="1">
      <c r="B110" s="33"/>
      <c r="D110" s="28"/>
      <c r="L110" s="32"/>
    </row>
    <row r="111" spans="2:12" s="31" customFormat="1">
      <c r="B111" s="33"/>
      <c r="D111" s="28"/>
      <c r="L111" s="32"/>
    </row>
    <row r="112" spans="2:12" s="31" customFormat="1">
      <c r="B112" s="33"/>
      <c r="D112" s="28"/>
      <c r="L112" s="32"/>
    </row>
    <row r="113" spans="2:12" s="31" customFormat="1">
      <c r="B113" s="33"/>
      <c r="D113" s="28"/>
      <c r="L113" s="32"/>
    </row>
    <row r="114" spans="2:12" s="31" customFormat="1">
      <c r="B114" s="33"/>
      <c r="D114" s="28"/>
      <c r="L114" s="32"/>
    </row>
    <row r="115" spans="2:12" s="31" customFormat="1">
      <c r="B115" s="33"/>
      <c r="D115" s="28"/>
      <c r="L115" s="32"/>
    </row>
    <row r="116" spans="2:12" s="31" customFormat="1">
      <c r="B116" s="33"/>
      <c r="D116" s="28"/>
      <c r="L116" s="32"/>
    </row>
    <row r="117" spans="2:12" s="31" customFormat="1">
      <c r="B117" s="33"/>
      <c r="D117" s="28"/>
      <c r="L117" s="32"/>
    </row>
    <row r="118" spans="2:12" s="31" customFormat="1">
      <c r="B118" s="33"/>
      <c r="D118" s="28"/>
      <c r="L118" s="32"/>
    </row>
    <row r="119" spans="2:12" s="31" customFormat="1">
      <c r="B119" s="33"/>
      <c r="D119" s="28"/>
      <c r="L119" s="32"/>
    </row>
    <row r="120" spans="2:12" s="31" customFormat="1">
      <c r="B120" s="33"/>
      <c r="D120" s="28"/>
      <c r="L120" s="32"/>
    </row>
    <row r="121" spans="2:12" s="31" customFormat="1">
      <c r="B121" s="33"/>
      <c r="D121" s="28"/>
      <c r="L121" s="32"/>
    </row>
    <row r="122" spans="2:12" s="31" customFormat="1">
      <c r="B122" s="33"/>
      <c r="D122" s="28"/>
      <c r="L122" s="32"/>
    </row>
    <row r="123" spans="2:12" s="31" customFormat="1">
      <c r="B123" s="33"/>
      <c r="D123" s="28"/>
      <c r="L123" s="32"/>
    </row>
    <row r="124" spans="2:12" s="31" customFormat="1">
      <c r="B124" s="33"/>
      <c r="D124" s="28"/>
      <c r="L124" s="32"/>
    </row>
    <row r="125" spans="2:12" s="31" customFormat="1">
      <c r="B125" s="33"/>
      <c r="D125" s="28"/>
      <c r="L125" s="32"/>
    </row>
    <row r="126" spans="2:12" s="31" customFormat="1">
      <c r="B126" s="33"/>
      <c r="D126" s="28"/>
      <c r="L126" s="32"/>
    </row>
    <row r="127" spans="2:12" s="31" customFormat="1">
      <c r="B127" s="33"/>
      <c r="D127" s="28"/>
      <c r="L127" s="32"/>
    </row>
    <row r="128" spans="2:12" s="31" customFormat="1">
      <c r="B128" s="33"/>
      <c r="D128" s="28"/>
      <c r="L128" s="32"/>
    </row>
    <row r="129" spans="2:12" s="31" customFormat="1">
      <c r="B129" s="33"/>
      <c r="D129" s="28"/>
      <c r="L129" s="32"/>
    </row>
    <row r="130" spans="2:12" s="31" customFormat="1">
      <c r="B130" s="33"/>
      <c r="D130" s="28"/>
      <c r="L130" s="32"/>
    </row>
    <row r="131" spans="2:12" s="31" customFormat="1">
      <c r="B131" s="33"/>
      <c r="D131" s="28"/>
      <c r="L131" s="32"/>
    </row>
    <row r="132" spans="2:12" s="31" customFormat="1">
      <c r="B132" s="33"/>
      <c r="D132" s="28"/>
      <c r="L132" s="32"/>
    </row>
    <row r="133" spans="2:12" s="31" customFormat="1">
      <c r="B133" s="33"/>
      <c r="D133" s="28"/>
      <c r="L133" s="32"/>
    </row>
    <row r="134" spans="2:12" s="31" customFormat="1">
      <c r="B134" s="33"/>
      <c r="D134" s="28"/>
      <c r="L134" s="32"/>
    </row>
    <row r="135" spans="2:12" s="31" customFormat="1">
      <c r="B135" s="33"/>
      <c r="D135" s="28"/>
      <c r="L135" s="32"/>
    </row>
    <row r="136" spans="2:12" s="31" customFormat="1">
      <c r="B136" s="33"/>
      <c r="D136" s="28"/>
      <c r="L136" s="32"/>
    </row>
    <row r="137" spans="2:12" s="31" customFormat="1">
      <c r="B137" s="33"/>
      <c r="D137" s="28"/>
      <c r="L137" s="32"/>
    </row>
    <row r="138" spans="2:12" s="31" customFormat="1">
      <c r="B138" s="33"/>
      <c r="D138" s="28"/>
      <c r="L138" s="32"/>
    </row>
    <row r="139" spans="2:12" s="31" customFormat="1">
      <c r="B139" s="33"/>
      <c r="D139" s="28"/>
      <c r="L139" s="32"/>
    </row>
    <row r="140" spans="2:12" s="31" customFormat="1">
      <c r="B140" s="33"/>
      <c r="D140" s="28"/>
      <c r="L140" s="32"/>
    </row>
    <row r="141" spans="2:12" s="31" customFormat="1">
      <c r="B141" s="33"/>
      <c r="D141" s="28"/>
      <c r="L141" s="32"/>
    </row>
    <row r="142" spans="2:12" s="31" customFormat="1">
      <c r="B142" s="33"/>
      <c r="D142" s="28"/>
      <c r="L142" s="32"/>
    </row>
    <row r="143" spans="2:12" s="31" customFormat="1">
      <c r="B143" s="33"/>
      <c r="D143" s="28"/>
      <c r="L143" s="32"/>
    </row>
    <row r="144" spans="2:12" s="31" customFormat="1">
      <c r="B144" s="33"/>
      <c r="D144" s="28"/>
      <c r="L144" s="32"/>
    </row>
    <row r="145" spans="2:12" s="31" customFormat="1">
      <c r="B145" s="33"/>
      <c r="D145" s="28"/>
      <c r="L145" s="32"/>
    </row>
    <row r="146" spans="2:12" s="31" customFormat="1">
      <c r="B146" s="33"/>
      <c r="D146" s="28"/>
      <c r="L146" s="32"/>
    </row>
    <row r="147" spans="2:12" s="31" customFormat="1">
      <c r="B147" s="33"/>
      <c r="D147" s="28"/>
      <c r="L147" s="32"/>
    </row>
    <row r="148" spans="2:12" s="31" customFormat="1">
      <c r="B148" s="33"/>
      <c r="D148" s="28"/>
      <c r="L148" s="32"/>
    </row>
    <row r="149" spans="2:12" s="31" customFormat="1">
      <c r="B149" s="33"/>
      <c r="D149" s="28"/>
      <c r="L149" s="32"/>
    </row>
    <row r="150" spans="2:12" s="31" customFormat="1">
      <c r="B150" s="33"/>
      <c r="D150" s="28"/>
      <c r="L150" s="32"/>
    </row>
    <row r="151" spans="2:12" s="31" customFormat="1">
      <c r="B151" s="33"/>
      <c r="D151" s="28"/>
      <c r="L151" s="32"/>
    </row>
    <row r="152" spans="2:12" s="31" customFormat="1">
      <c r="B152" s="33"/>
      <c r="D152" s="28"/>
      <c r="L152" s="32"/>
    </row>
    <row r="153" spans="2:12" s="31" customFormat="1">
      <c r="B153" s="33"/>
      <c r="D153" s="28"/>
      <c r="L153" s="32"/>
    </row>
    <row r="154" spans="2:12" s="31" customFormat="1">
      <c r="B154" s="33"/>
      <c r="D154" s="28"/>
      <c r="L154" s="32"/>
    </row>
    <row r="155" spans="2:12" s="31" customFormat="1">
      <c r="B155" s="33"/>
      <c r="D155" s="28"/>
      <c r="L155" s="32"/>
    </row>
    <row r="156" spans="2:12" s="31" customFormat="1">
      <c r="B156" s="33"/>
      <c r="D156" s="28"/>
      <c r="L156" s="32"/>
    </row>
    <row r="157" spans="2:12" s="31" customFormat="1">
      <c r="B157" s="33"/>
      <c r="D157" s="28"/>
      <c r="L157" s="32"/>
    </row>
    <row r="158" spans="2:12" s="31" customFormat="1">
      <c r="B158" s="33"/>
      <c r="D158" s="28"/>
      <c r="L158" s="32"/>
    </row>
    <row r="159" spans="2:12" s="31" customFormat="1">
      <c r="B159" s="33"/>
      <c r="D159" s="28"/>
      <c r="L159" s="32"/>
    </row>
    <row r="160" spans="2:12" s="31" customFormat="1">
      <c r="B160" s="33"/>
      <c r="D160" s="28"/>
      <c r="L160" s="32"/>
    </row>
    <row r="161" spans="2:12" s="31" customFormat="1">
      <c r="B161" s="33"/>
      <c r="D161" s="28"/>
      <c r="L161" s="32"/>
    </row>
    <row r="162" spans="2:12" s="31" customFormat="1">
      <c r="B162" s="33"/>
      <c r="D162" s="28"/>
      <c r="L162" s="32"/>
    </row>
    <row r="163" spans="2:12" s="31" customFormat="1">
      <c r="B163" s="33"/>
      <c r="D163" s="28"/>
      <c r="L163" s="32"/>
    </row>
    <row r="164" spans="2:12" s="31" customFormat="1">
      <c r="B164" s="33"/>
      <c r="D164" s="28"/>
      <c r="L164" s="32"/>
    </row>
    <row r="165" spans="2:12" s="31" customFormat="1">
      <c r="B165" s="33"/>
      <c r="D165" s="28"/>
      <c r="L165" s="32"/>
    </row>
    <row r="166" spans="2:12" s="31" customFormat="1">
      <c r="B166" s="33"/>
      <c r="D166" s="28"/>
      <c r="L166" s="32"/>
    </row>
    <row r="167" spans="2:12" s="31" customFormat="1">
      <c r="B167" s="33"/>
      <c r="D167" s="28"/>
      <c r="L167" s="32"/>
    </row>
    <row r="168" spans="2:12" s="31" customFormat="1">
      <c r="B168" s="33"/>
      <c r="D168" s="28"/>
      <c r="L168" s="32"/>
    </row>
    <row r="169" spans="2:12" s="31" customFormat="1">
      <c r="B169" s="33"/>
      <c r="D169" s="28"/>
      <c r="L169" s="32"/>
    </row>
    <row r="170" spans="2:12" s="31" customFormat="1">
      <c r="B170" s="33"/>
      <c r="D170" s="28"/>
      <c r="L170" s="32"/>
    </row>
    <row r="171" spans="2:12" s="31" customFormat="1">
      <c r="B171" s="33"/>
      <c r="D171" s="28"/>
      <c r="L171" s="32"/>
    </row>
    <row r="172" spans="2:12" s="31" customFormat="1">
      <c r="B172" s="33"/>
      <c r="D172" s="28"/>
      <c r="L172" s="32"/>
    </row>
    <row r="173" spans="2:12" s="31" customFormat="1">
      <c r="B173" s="33"/>
      <c r="D173" s="28"/>
      <c r="L173" s="32"/>
    </row>
    <row r="174" spans="2:12" s="31" customFormat="1">
      <c r="B174" s="33"/>
      <c r="D174" s="28"/>
      <c r="L174" s="32"/>
    </row>
    <row r="175" spans="2:12" s="31" customFormat="1">
      <c r="B175" s="33"/>
      <c r="D175" s="28"/>
      <c r="L175" s="32"/>
    </row>
    <row r="176" spans="2:12" s="31" customFormat="1">
      <c r="B176" s="33"/>
      <c r="D176" s="28"/>
      <c r="L176" s="32"/>
    </row>
    <row r="177" spans="2:12" s="31" customFormat="1">
      <c r="B177" s="33"/>
      <c r="D177" s="28"/>
      <c r="L177" s="32"/>
    </row>
    <row r="178" spans="2:12" s="31" customFormat="1">
      <c r="B178" s="33"/>
      <c r="D178" s="28"/>
      <c r="L178" s="32"/>
    </row>
    <row r="179" spans="2:12" s="31" customFormat="1">
      <c r="B179" s="33"/>
      <c r="D179" s="28"/>
      <c r="L179" s="32"/>
    </row>
    <row r="180" spans="2:12" s="31" customFormat="1">
      <c r="B180" s="33"/>
      <c r="D180" s="28"/>
      <c r="L180" s="32"/>
    </row>
    <row r="181" spans="2:12" s="31" customFormat="1">
      <c r="B181" s="33"/>
      <c r="D181" s="28"/>
      <c r="L181" s="32"/>
    </row>
    <row r="182" spans="2:12" s="31" customFormat="1">
      <c r="B182" s="33"/>
      <c r="D182" s="28"/>
      <c r="L182" s="32"/>
    </row>
    <row r="183" spans="2:12" s="31" customFormat="1">
      <c r="B183" s="33"/>
      <c r="D183" s="28"/>
      <c r="L183" s="32"/>
    </row>
    <row r="184" spans="2:12" s="31" customFormat="1">
      <c r="B184" s="33"/>
      <c r="D184" s="28"/>
      <c r="L184" s="32"/>
    </row>
    <row r="185" spans="2:12" s="31" customFormat="1">
      <c r="B185" s="33"/>
      <c r="D185" s="28"/>
      <c r="L185" s="32"/>
    </row>
    <row r="186" spans="2:12" s="31" customFormat="1">
      <c r="B186" s="33"/>
      <c r="D186" s="28"/>
      <c r="L186" s="32"/>
    </row>
    <row r="187" spans="2:12" s="31" customFormat="1">
      <c r="B187" s="33"/>
      <c r="D187" s="28"/>
      <c r="L187" s="32"/>
    </row>
    <row r="188" spans="2:12" s="31" customFormat="1">
      <c r="B188" s="33"/>
      <c r="D188" s="28"/>
      <c r="L188" s="32"/>
    </row>
    <row r="189" spans="2:12" s="31" customFormat="1">
      <c r="B189" s="33"/>
      <c r="D189" s="28"/>
      <c r="L189" s="32"/>
    </row>
    <row r="190" spans="2:12" s="31" customFormat="1">
      <c r="B190" s="33"/>
      <c r="D190" s="28"/>
      <c r="L190" s="32"/>
    </row>
    <row r="191" spans="2:12" s="31" customFormat="1">
      <c r="B191" s="33"/>
      <c r="D191" s="28"/>
      <c r="L191" s="32"/>
    </row>
    <row r="192" spans="2:12" s="31" customFormat="1">
      <c r="B192" s="33"/>
      <c r="D192" s="28"/>
      <c r="L192" s="32"/>
    </row>
    <row r="193" spans="2:12" s="31" customFormat="1">
      <c r="B193" s="33"/>
      <c r="D193" s="28"/>
      <c r="L193" s="32"/>
    </row>
    <row r="194" spans="2:12" s="31" customFormat="1">
      <c r="B194" s="33"/>
      <c r="D194" s="28"/>
      <c r="L194" s="32"/>
    </row>
    <row r="195" spans="2:12" s="31" customFormat="1">
      <c r="B195" s="33"/>
      <c r="D195" s="28"/>
      <c r="L195" s="32"/>
    </row>
    <row r="196" spans="2:12" s="31" customFormat="1">
      <c r="B196" s="33"/>
      <c r="D196" s="28"/>
      <c r="L196" s="32"/>
    </row>
    <row r="197" spans="2:12" s="31" customFormat="1">
      <c r="B197" s="33"/>
      <c r="D197" s="28"/>
      <c r="L197" s="32"/>
    </row>
    <row r="198" spans="2:12" s="31" customFormat="1">
      <c r="B198" s="33"/>
      <c r="D198" s="28"/>
      <c r="L198" s="32"/>
    </row>
    <row r="199" spans="2:12" s="31" customFormat="1">
      <c r="B199" s="33"/>
      <c r="D199" s="28"/>
      <c r="L199" s="32"/>
    </row>
    <row r="200" spans="2:12" s="31" customFormat="1">
      <c r="B200" s="33"/>
      <c r="D200" s="28"/>
      <c r="L200" s="32"/>
    </row>
    <row r="201" spans="2:12" s="31" customFormat="1">
      <c r="B201" s="33"/>
      <c r="D201" s="28"/>
      <c r="L201" s="32"/>
    </row>
    <row r="202" spans="2:12" s="31" customFormat="1">
      <c r="B202" s="33"/>
      <c r="D202" s="28"/>
      <c r="L202" s="32"/>
    </row>
    <row r="203" spans="2:12" s="31" customFormat="1">
      <c r="B203" s="33"/>
      <c r="D203" s="28"/>
      <c r="L203" s="32"/>
    </row>
    <row r="204" spans="2:12" s="31" customFormat="1">
      <c r="B204" s="33"/>
      <c r="D204" s="28"/>
      <c r="L204" s="32"/>
    </row>
    <row r="205" spans="2:12" s="31" customFormat="1">
      <c r="B205" s="33"/>
      <c r="D205" s="28"/>
      <c r="L205" s="32"/>
    </row>
    <row r="206" spans="2:12" s="31" customFormat="1">
      <c r="B206" s="33"/>
      <c r="D206" s="28"/>
      <c r="L206" s="32"/>
    </row>
    <row r="207" spans="2:12" s="31" customFormat="1">
      <c r="B207" s="33"/>
      <c r="D207" s="28"/>
      <c r="L207" s="32"/>
    </row>
    <row r="208" spans="2:12" s="31" customFormat="1">
      <c r="B208" s="33"/>
      <c r="D208" s="28"/>
      <c r="L208" s="32"/>
    </row>
    <row r="209" spans="2:12" s="31" customFormat="1">
      <c r="B209" s="33"/>
      <c r="D209" s="28"/>
      <c r="L209" s="32"/>
    </row>
    <row r="210" spans="2:12" s="31" customFormat="1">
      <c r="B210" s="33"/>
      <c r="D210" s="28"/>
      <c r="L210" s="32"/>
    </row>
    <row r="211" spans="2:12" s="31" customFormat="1">
      <c r="B211" s="33"/>
      <c r="D211" s="28"/>
      <c r="L211" s="32"/>
    </row>
    <row r="212" spans="2:12" s="31" customFormat="1">
      <c r="B212" s="33"/>
      <c r="D212" s="28"/>
      <c r="L212" s="32"/>
    </row>
    <row r="213" spans="2:12" s="31" customFormat="1">
      <c r="B213" s="33"/>
      <c r="D213" s="28"/>
      <c r="L213" s="32"/>
    </row>
    <row r="214" spans="2:12" s="31" customFormat="1">
      <c r="B214" s="33"/>
      <c r="D214" s="28"/>
      <c r="L214" s="32"/>
    </row>
    <row r="215" spans="2:12" s="31" customFormat="1">
      <c r="B215" s="33"/>
      <c r="D215" s="28"/>
      <c r="L215" s="32"/>
    </row>
    <row r="216" spans="2:12" s="31" customFormat="1">
      <c r="B216" s="33"/>
      <c r="D216" s="28"/>
      <c r="L216" s="32"/>
    </row>
    <row r="217" spans="2:12" s="31" customFormat="1">
      <c r="B217" s="33"/>
      <c r="D217" s="28"/>
      <c r="L217" s="32"/>
    </row>
    <row r="218" spans="2:12" s="31" customFormat="1">
      <c r="B218" s="33"/>
      <c r="D218" s="28"/>
      <c r="L218" s="32"/>
    </row>
    <row r="219" spans="2:12" s="31" customFormat="1">
      <c r="B219" s="33"/>
      <c r="D219" s="28"/>
      <c r="L219" s="32"/>
    </row>
    <row r="220" spans="2:12" s="31" customFormat="1">
      <c r="B220" s="33"/>
      <c r="D220" s="28"/>
      <c r="L220" s="32"/>
    </row>
    <row r="221" spans="2:12" s="31" customFormat="1">
      <c r="B221" s="33"/>
      <c r="D221" s="28"/>
      <c r="L221" s="32"/>
    </row>
    <row r="222" spans="2:12" s="31" customFormat="1">
      <c r="B222" s="33"/>
      <c r="D222" s="28"/>
      <c r="L222" s="32"/>
    </row>
    <row r="223" spans="2:12" s="31" customFormat="1">
      <c r="B223" s="33"/>
      <c r="D223" s="28"/>
      <c r="L223" s="32"/>
    </row>
    <row r="224" spans="2:12" s="31" customFormat="1">
      <c r="B224" s="33"/>
      <c r="D224" s="28"/>
      <c r="L224" s="32"/>
    </row>
    <row r="225" spans="2:12" s="31" customFormat="1">
      <c r="B225" s="33"/>
      <c r="D225" s="28"/>
      <c r="L225" s="32"/>
    </row>
    <row r="226" spans="2:12" s="31" customFormat="1">
      <c r="B226" s="33"/>
      <c r="D226" s="28"/>
      <c r="L226" s="32"/>
    </row>
    <row r="227" spans="2:12" s="31" customFormat="1">
      <c r="B227" s="33"/>
      <c r="D227" s="28"/>
      <c r="L227" s="32"/>
    </row>
    <row r="228" spans="2:12" s="31" customFormat="1">
      <c r="B228" s="33"/>
      <c r="D228" s="28"/>
      <c r="L228" s="32"/>
    </row>
    <row r="229" spans="2:12" s="31" customFormat="1">
      <c r="B229" s="33"/>
      <c r="D229" s="28"/>
      <c r="L229" s="32"/>
    </row>
    <row r="230" spans="2:12" s="31" customFormat="1">
      <c r="B230" s="33"/>
      <c r="D230" s="28"/>
      <c r="L230" s="32"/>
    </row>
    <row r="231" spans="2:12" s="31" customFormat="1">
      <c r="B231" s="33"/>
      <c r="D231" s="28"/>
      <c r="L231" s="32"/>
    </row>
    <row r="232" spans="2:12" s="31" customFormat="1">
      <c r="B232" s="33"/>
      <c r="D232" s="28"/>
      <c r="L232" s="32"/>
    </row>
    <row r="233" spans="2:12" s="31" customFormat="1">
      <c r="B233" s="33"/>
      <c r="D233" s="28"/>
      <c r="L233" s="32"/>
    </row>
    <row r="234" spans="2:12" s="31" customFormat="1">
      <c r="B234" s="33"/>
      <c r="D234" s="28"/>
      <c r="L234" s="32"/>
    </row>
    <row r="235" spans="2:12" s="31" customFormat="1">
      <c r="B235" s="33"/>
      <c r="D235" s="28"/>
      <c r="L235" s="32"/>
    </row>
    <row r="236" spans="2:12" s="31" customFormat="1">
      <c r="B236" s="33"/>
      <c r="D236" s="28"/>
      <c r="L236" s="32"/>
    </row>
    <row r="237" spans="2:12" s="31" customFormat="1">
      <c r="B237" s="33"/>
      <c r="D237" s="28"/>
      <c r="L237" s="32"/>
    </row>
    <row r="238" spans="2:12" s="31" customFormat="1">
      <c r="B238" s="33"/>
      <c r="D238" s="28"/>
      <c r="L238" s="32"/>
    </row>
    <row r="239" spans="2:12" s="31" customFormat="1">
      <c r="B239" s="33"/>
      <c r="D239" s="28"/>
      <c r="L239" s="32"/>
    </row>
    <row r="240" spans="2:12" s="31" customFormat="1">
      <c r="B240" s="33"/>
      <c r="D240" s="28"/>
      <c r="L240" s="32"/>
    </row>
    <row r="241" spans="2:12" s="31" customFormat="1">
      <c r="B241" s="33"/>
      <c r="D241" s="28"/>
      <c r="L241" s="32"/>
    </row>
    <row r="242" spans="2:12" s="31" customFormat="1">
      <c r="B242" s="33"/>
      <c r="D242" s="28"/>
      <c r="L242" s="32"/>
    </row>
    <row r="243" spans="2:12" s="31" customFormat="1">
      <c r="B243" s="33"/>
      <c r="D243" s="28"/>
      <c r="L243" s="32"/>
    </row>
    <row r="244" spans="2:12" s="31" customFormat="1">
      <c r="B244" s="33"/>
      <c r="D244" s="28"/>
      <c r="L244" s="32"/>
    </row>
    <row r="245" spans="2:12" s="31" customFormat="1">
      <c r="B245" s="33"/>
      <c r="D245" s="28"/>
      <c r="L245" s="32"/>
    </row>
    <row r="246" spans="2:12" s="31" customFormat="1">
      <c r="B246" s="33"/>
      <c r="D246" s="28"/>
      <c r="L246" s="32"/>
    </row>
    <row r="247" spans="2:12" s="31" customFormat="1">
      <c r="B247" s="33"/>
      <c r="D247" s="28"/>
      <c r="L247" s="32"/>
    </row>
    <row r="248" spans="2:12" s="31" customFormat="1">
      <c r="B248" s="33"/>
      <c r="D248" s="28"/>
      <c r="L248" s="32"/>
    </row>
    <row r="249" spans="2:12" s="31" customFormat="1">
      <c r="B249" s="33"/>
      <c r="D249" s="28"/>
      <c r="L249" s="32"/>
    </row>
    <row r="250" spans="2:12" s="31" customFormat="1">
      <c r="B250" s="33"/>
      <c r="D250" s="28"/>
      <c r="L250" s="32"/>
    </row>
    <row r="251" spans="2:12" s="31" customFormat="1">
      <c r="B251" s="33"/>
      <c r="D251" s="28"/>
      <c r="L251" s="32"/>
    </row>
    <row r="252" spans="2:12" s="31" customFormat="1">
      <c r="B252" s="33"/>
      <c r="D252" s="28"/>
      <c r="L252" s="32"/>
    </row>
    <row r="253" spans="2:12" s="31" customFormat="1">
      <c r="B253" s="33"/>
      <c r="D253" s="28"/>
      <c r="L253" s="32"/>
    </row>
    <row r="254" spans="2:12" s="31" customFormat="1">
      <c r="B254" s="33"/>
      <c r="D254" s="28"/>
      <c r="L254" s="32"/>
    </row>
    <row r="255" spans="2:12" s="31" customFormat="1">
      <c r="B255" s="33"/>
      <c r="D255" s="28"/>
      <c r="L255" s="32"/>
    </row>
    <row r="256" spans="2:12" s="31" customFormat="1">
      <c r="B256" s="33"/>
      <c r="D256" s="28"/>
      <c r="L256" s="32"/>
    </row>
    <row r="257" spans="2:12" s="31" customFormat="1">
      <c r="B257" s="33"/>
      <c r="D257" s="28"/>
      <c r="L257" s="32"/>
    </row>
    <row r="258" spans="2:12" s="31" customFormat="1">
      <c r="B258" s="33"/>
      <c r="D258" s="28"/>
      <c r="L258" s="32"/>
    </row>
    <row r="259" spans="2:12" s="31" customFormat="1">
      <c r="B259" s="33"/>
      <c r="D259" s="28"/>
      <c r="L259" s="32"/>
    </row>
    <row r="260" spans="2:12" s="31" customFormat="1">
      <c r="B260" s="33"/>
      <c r="D260" s="28"/>
      <c r="L260" s="32"/>
    </row>
    <row r="261" spans="2:12" s="31" customFormat="1">
      <c r="B261" s="33"/>
      <c r="D261" s="28"/>
      <c r="L261" s="32"/>
    </row>
    <row r="262" spans="2:12" s="31" customFormat="1">
      <c r="B262" s="33"/>
      <c r="D262" s="28"/>
      <c r="L262" s="32"/>
    </row>
    <row r="263" spans="2:12" s="31" customFormat="1">
      <c r="B263" s="33"/>
      <c r="D263" s="28"/>
      <c r="L263" s="32"/>
    </row>
    <row r="264" spans="2:12" s="31" customFormat="1">
      <c r="B264" s="33"/>
      <c r="D264" s="28"/>
      <c r="L264" s="32"/>
    </row>
    <row r="265" spans="2:12" s="31" customFormat="1">
      <c r="B265" s="33"/>
      <c r="D265" s="28"/>
      <c r="L265" s="32"/>
    </row>
    <row r="266" spans="2:12" s="31" customFormat="1">
      <c r="B266" s="33"/>
      <c r="D266" s="28"/>
      <c r="L266" s="32"/>
    </row>
    <row r="267" spans="2:12" s="31" customFormat="1">
      <c r="B267" s="33"/>
      <c r="D267" s="28"/>
      <c r="L267" s="32"/>
    </row>
    <row r="268" spans="2:12" s="31" customFormat="1">
      <c r="B268" s="33"/>
      <c r="D268" s="28"/>
      <c r="L268" s="32"/>
    </row>
    <row r="269" spans="2:12" s="31" customFormat="1">
      <c r="B269" s="33"/>
      <c r="D269" s="28"/>
      <c r="L269" s="32"/>
    </row>
    <row r="270" spans="2:12" s="31" customFormat="1">
      <c r="B270" s="33"/>
      <c r="D270" s="28"/>
      <c r="L270" s="32"/>
    </row>
    <row r="271" spans="2:12" s="31" customFormat="1">
      <c r="B271" s="33"/>
      <c r="D271" s="28"/>
      <c r="L271" s="32"/>
    </row>
    <row r="272" spans="2:12" s="31" customFormat="1">
      <c r="B272" s="33"/>
      <c r="D272" s="28"/>
      <c r="L272" s="32"/>
    </row>
    <row r="273" spans="2:12" s="31" customFormat="1">
      <c r="B273" s="33"/>
      <c r="D273" s="28"/>
      <c r="L273" s="32"/>
    </row>
    <row r="274" spans="2:12" s="31" customFormat="1">
      <c r="B274" s="33"/>
      <c r="D274" s="28"/>
      <c r="L274" s="32"/>
    </row>
    <row r="275" spans="2:12" s="31" customFormat="1">
      <c r="B275" s="33"/>
      <c r="D275" s="28"/>
      <c r="L275" s="32"/>
    </row>
    <row r="276" spans="2:12" s="31" customFormat="1">
      <c r="B276" s="33"/>
      <c r="D276" s="28"/>
      <c r="L276" s="32"/>
    </row>
    <row r="277" spans="2:12" s="31" customFormat="1">
      <c r="B277" s="33"/>
      <c r="D277" s="28"/>
      <c r="L277" s="32"/>
    </row>
    <row r="278" spans="2:12" s="31" customFormat="1">
      <c r="B278" s="33"/>
      <c r="D278" s="28"/>
      <c r="L278" s="32"/>
    </row>
    <row r="279" spans="2:12" s="31" customFormat="1">
      <c r="B279" s="33"/>
      <c r="D279" s="28"/>
      <c r="L279" s="32"/>
    </row>
    <row r="280" spans="2:12" s="31" customFormat="1">
      <c r="B280" s="33"/>
      <c r="D280" s="28"/>
      <c r="L280" s="32"/>
    </row>
    <row r="281" spans="2:12" s="31" customFormat="1">
      <c r="B281" s="33"/>
      <c r="D281" s="28"/>
      <c r="L281" s="32"/>
    </row>
    <row r="282" spans="2:12" s="31" customFormat="1">
      <c r="B282" s="33"/>
      <c r="D282" s="28"/>
      <c r="L282" s="32"/>
    </row>
    <row r="283" spans="2:12" s="31" customFormat="1">
      <c r="B283" s="33"/>
      <c r="D283" s="28"/>
      <c r="L283" s="32"/>
    </row>
    <row r="284" spans="2:12" s="31" customFormat="1">
      <c r="B284" s="33"/>
      <c r="D284" s="28"/>
      <c r="L284" s="32"/>
    </row>
    <row r="285" spans="2:12" s="31" customFormat="1">
      <c r="B285" s="33"/>
      <c r="D285" s="28"/>
      <c r="L285" s="32"/>
    </row>
    <row r="286" spans="2:12" s="31" customFormat="1">
      <c r="B286" s="33"/>
      <c r="D286" s="28"/>
      <c r="L286" s="32"/>
    </row>
    <row r="287" spans="2:12" s="31" customFormat="1">
      <c r="B287" s="33"/>
      <c r="D287" s="28"/>
      <c r="L287" s="32"/>
    </row>
    <row r="288" spans="2:12" s="31" customFormat="1">
      <c r="B288" s="33"/>
      <c r="D288" s="28"/>
      <c r="L288" s="32"/>
    </row>
    <row r="289" spans="2:12" s="31" customFormat="1">
      <c r="B289" s="33"/>
      <c r="D289" s="28"/>
      <c r="L289" s="32"/>
    </row>
    <row r="290" spans="2:12" s="31" customFormat="1">
      <c r="B290" s="33"/>
      <c r="D290" s="28"/>
      <c r="L290" s="32"/>
    </row>
    <row r="291" spans="2:12" s="31" customFormat="1">
      <c r="B291" s="33"/>
      <c r="D291" s="28"/>
      <c r="L291" s="32"/>
    </row>
    <row r="292" spans="2:12" s="31" customFormat="1">
      <c r="B292" s="33"/>
      <c r="D292" s="28"/>
      <c r="L292" s="32"/>
    </row>
    <row r="293" spans="2:12" s="31" customFormat="1">
      <c r="B293" s="33"/>
      <c r="D293" s="28"/>
      <c r="L293" s="32"/>
    </row>
    <row r="294" spans="2:12" s="31" customFormat="1">
      <c r="B294" s="33"/>
      <c r="D294" s="28"/>
      <c r="L294" s="32"/>
    </row>
    <row r="295" spans="2:12" s="31" customFormat="1">
      <c r="B295" s="33"/>
      <c r="D295" s="28"/>
      <c r="L295" s="32"/>
    </row>
    <row r="296" spans="2:12" s="31" customFormat="1">
      <c r="B296" s="33"/>
      <c r="D296" s="28"/>
      <c r="L296" s="32"/>
    </row>
    <row r="297" spans="2:12" s="31" customFormat="1">
      <c r="B297" s="33"/>
      <c r="D297" s="28"/>
      <c r="L297" s="32"/>
    </row>
    <row r="298" spans="2:12" s="31" customFormat="1">
      <c r="B298" s="33"/>
      <c r="D298" s="28"/>
      <c r="L298" s="32"/>
    </row>
    <row r="299" spans="2:12" s="31" customFormat="1">
      <c r="B299" s="33"/>
      <c r="D299" s="28"/>
      <c r="L299" s="32"/>
    </row>
    <row r="300" spans="2:12" s="31" customFormat="1">
      <c r="B300" s="33"/>
      <c r="D300" s="28"/>
      <c r="L300" s="32"/>
    </row>
    <row r="301" spans="2:12" s="31" customFormat="1">
      <c r="B301" s="33"/>
      <c r="D301" s="28"/>
      <c r="L301" s="32"/>
    </row>
    <row r="302" spans="2:12" s="31" customFormat="1">
      <c r="B302" s="33"/>
      <c r="D302" s="28"/>
      <c r="L302" s="32"/>
    </row>
    <row r="303" spans="2:12" s="31" customFormat="1">
      <c r="B303" s="33"/>
      <c r="D303" s="28"/>
      <c r="L303" s="32"/>
    </row>
    <row r="304" spans="2:12" s="31" customFormat="1">
      <c r="B304" s="33"/>
      <c r="D304" s="28"/>
      <c r="L304" s="32"/>
    </row>
    <row r="305" spans="2:12" s="31" customFormat="1">
      <c r="B305" s="33"/>
      <c r="D305" s="28"/>
      <c r="L305" s="32"/>
    </row>
    <row r="306" spans="2:12" s="31" customFormat="1">
      <c r="B306" s="33"/>
      <c r="D306" s="28"/>
      <c r="L306" s="32"/>
    </row>
    <row r="307" spans="2:12" s="31" customFormat="1">
      <c r="B307" s="33"/>
      <c r="D307" s="28"/>
      <c r="L307" s="32"/>
    </row>
    <row r="308" spans="2:12" s="31" customFormat="1">
      <c r="B308" s="33"/>
      <c r="D308" s="28"/>
      <c r="L308" s="32"/>
    </row>
    <row r="309" spans="2:12" s="31" customFormat="1">
      <c r="B309" s="33"/>
      <c r="D309" s="28"/>
      <c r="L309" s="32"/>
    </row>
    <row r="310" spans="2:12" s="31" customFormat="1">
      <c r="B310" s="33"/>
      <c r="D310" s="28"/>
      <c r="L310" s="32"/>
    </row>
    <row r="311" spans="2:12" s="31" customFormat="1">
      <c r="B311" s="33"/>
      <c r="D311" s="28"/>
      <c r="L311" s="32"/>
    </row>
    <row r="312" spans="2:12" s="31" customFormat="1">
      <c r="B312" s="33"/>
      <c r="D312" s="28"/>
      <c r="L312" s="32"/>
    </row>
    <row r="313" spans="2:12" s="31" customFormat="1">
      <c r="B313" s="33"/>
      <c r="D313" s="28"/>
      <c r="L313" s="32"/>
    </row>
    <row r="314" spans="2:12" s="31" customFormat="1">
      <c r="B314" s="33"/>
      <c r="D314" s="28"/>
      <c r="L314" s="32"/>
    </row>
    <row r="315" spans="2:12" s="31" customFormat="1">
      <c r="B315" s="33"/>
      <c r="D315" s="28"/>
      <c r="L315" s="32"/>
    </row>
    <row r="316" spans="2:12" s="31" customFormat="1">
      <c r="B316" s="33"/>
      <c r="D316" s="28"/>
      <c r="L316" s="32"/>
    </row>
    <row r="317" spans="2:12" s="31" customFormat="1">
      <c r="B317" s="33"/>
      <c r="D317" s="28"/>
      <c r="L317" s="32"/>
    </row>
    <row r="318" spans="2:12" s="31" customFormat="1">
      <c r="B318" s="33"/>
      <c r="D318" s="28"/>
      <c r="L318" s="32"/>
    </row>
    <row r="319" spans="2:12" s="31" customFormat="1">
      <c r="B319" s="33"/>
      <c r="D319" s="28"/>
      <c r="L319" s="32"/>
    </row>
    <row r="320" spans="2:12" s="31" customFormat="1">
      <c r="B320" s="33"/>
      <c r="D320" s="28"/>
      <c r="L320" s="32"/>
    </row>
    <row r="321" spans="2:12" s="31" customFormat="1">
      <c r="B321" s="33"/>
      <c r="D321" s="28"/>
      <c r="L321" s="32"/>
    </row>
    <row r="322" spans="2:12" s="31" customFormat="1">
      <c r="B322" s="33"/>
      <c r="D322" s="28"/>
      <c r="L322" s="32"/>
    </row>
    <row r="323" spans="2:12" s="31" customFormat="1">
      <c r="B323" s="33"/>
      <c r="D323" s="28"/>
      <c r="L323" s="32"/>
    </row>
    <row r="324" spans="2:12" s="31" customFormat="1">
      <c r="B324" s="33"/>
      <c r="D324" s="28"/>
      <c r="L324" s="32"/>
    </row>
    <row r="325" spans="2:12" s="31" customFormat="1">
      <c r="B325" s="33"/>
      <c r="D325" s="28"/>
      <c r="L325" s="32"/>
    </row>
    <row r="326" spans="2:12" s="31" customFormat="1">
      <c r="B326" s="33"/>
      <c r="D326" s="28"/>
      <c r="L326" s="32"/>
    </row>
    <row r="327" spans="2:12" s="31" customFormat="1">
      <c r="B327" s="33"/>
      <c r="D327" s="28"/>
      <c r="L327" s="32"/>
    </row>
    <row r="328" spans="2:12" s="31" customFormat="1">
      <c r="B328" s="33"/>
      <c r="D328" s="28"/>
      <c r="L328" s="32"/>
    </row>
    <row r="329" spans="2:12" s="31" customFormat="1">
      <c r="B329" s="33"/>
      <c r="D329" s="28"/>
      <c r="L329" s="32"/>
    </row>
    <row r="330" spans="2:12" s="31" customFormat="1">
      <c r="B330" s="33"/>
      <c r="D330" s="28"/>
      <c r="L330" s="32"/>
    </row>
    <row r="331" spans="2:12" s="31" customFormat="1">
      <c r="B331" s="33"/>
      <c r="D331" s="28"/>
      <c r="L331" s="32"/>
    </row>
    <row r="332" spans="2:12" s="31" customFormat="1">
      <c r="B332" s="33"/>
      <c r="D332" s="28"/>
      <c r="L332" s="32"/>
    </row>
    <row r="333" spans="2:12" s="31" customFormat="1">
      <c r="B333" s="33"/>
      <c r="D333" s="28"/>
      <c r="L333" s="32"/>
    </row>
    <row r="334" spans="2:12" s="31" customFormat="1">
      <c r="B334" s="33"/>
      <c r="D334" s="28"/>
      <c r="L334" s="32"/>
    </row>
    <row r="335" spans="2:12" s="31" customFormat="1">
      <c r="B335" s="33"/>
      <c r="D335" s="28"/>
      <c r="L335" s="32"/>
    </row>
    <row r="336" spans="2:12" s="31" customFormat="1">
      <c r="B336" s="33"/>
      <c r="D336" s="28"/>
      <c r="L336" s="32"/>
    </row>
    <row r="337" spans="2:12" s="31" customFormat="1">
      <c r="B337" s="33"/>
      <c r="D337" s="28"/>
      <c r="L337" s="32"/>
    </row>
    <row r="338" spans="2:12" s="31" customFormat="1">
      <c r="B338" s="33"/>
      <c r="D338" s="28"/>
      <c r="L338" s="32"/>
    </row>
    <row r="339" spans="2:12" s="31" customFormat="1">
      <c r="B339" s="33"/>
      <c r="D339" s="28"/>
      <c r="L339" s="32"/>
    </row>
    <row r="340" spans="2:12" s="31" customFormat="1">
      <c r="B340" s="33"/>
      <c r="D340" s="28"/>
      <c r="L340" s="32"/>
    </row>
    <row r="341" spans="2:12" s="31" customFormat="1">
      <c r="B341" s="33"/>
      <c r="D341" s="28"/>
      <c r="L341" s="32"/>
    </row>
    <row r="342" spans="2:12" s="31" customFormat="1">
      <c r="B342" s="33"/>
      <c r="D342" s="28"/>
      <c r="L342" s="32"/>
    </row>
    <row r="343" spans="2:12" s="31" customFormat="1">
      <c r="B343" s="33"/>
      <c r="D343" s="28"/>
      <c r="L343" s="32"/>
    </row>
    <row r="344" spans="2:12" s="31" customFormat="1">
      <c r="B344" s="33"/>
      <c r="D344" s="28"/>
      <c r="L344" s="32"/>
    </row>
    <row r="345" spans="2:12" s="31" customFormat="1">
      <c r="B345" s="33"/>
      <c r="D345" s="28"/>
      <c r="L345" s="32"/>
    </row>
    <row r="346" spans="2:12" s="31" customFormat="1">
      <c r="B346" s="33"/>
      <c r="D346" s="28"/>
      <c r="L346" s="32"/>
    </row>
    <row r="347" spans="2:12" s="31" customFormat="1">
      <c r="B347" s="33"/>
      <c r="D347" s="28"/>
      <c r="L347" s="32"/>
    </row>
    <row r="348" spans="2:12" s="31" customFormat="1">
      <c r="B348" s="33"/>
      <c r="D348" s="28"/>
      <c r="L348" s="32"/>
    </row>
    <row r="349" spans="2:12" s="31" customFormat="1">
      <c r="B349" s="33"/>
      <c r="D349" s="28"/>
      <c r="L349" s="32"/>
    </row>
    <row r="350" spans="2:12" s="31" customFormat="1">
      <c r="B350" s="33"/>
      <c r="D350" s="28"/>
      <c r="L350" s="32"/>
    </row>
    <row r="351" spans="2:12" s="31" customFormat="1">
      <c r="B351" s="33"/>
      <c r="D351" s="28"/>
      <c r="L351" s="32"/>
    </row>
    <row r="352" spans="2:12" s="31" customFormat="1">
      <c r="B352" s="33"/>
      <c r="D352" s="28"/>
      <c r="L352" s="32"/>
    </row>
    <row r="353" spans="2:12" s="31" customFormat="1">
      <c r="B353" s="33"/>
      <c r="D353" s="28"/>
      <c r="L353" s="32"/>
    </row>
    <row r="354" spans="2:12" s="31" customFormat="1">
      <c r="B354" s="33"/>
      <c r="D354" s="28"/>
      <c r="L354" s="32"/>
    </row>
    <row r="355" spans="2:12" s="31" customFormat="1">
      <c r="B355" s="33"/>
      <c r="D355" s="28"/>
      <c r="L355" s="32"/>
    </row>
    <row r="356" spans="2:12" s="31" customFormat="1">
      <c r="B356" s="33"/>
      <c r="D356" s="28"/>
      <c r="L356" s="32"/>
    </row>
    <row r="357" spans="2:12" s="31" customFormat="1">
      <c r="B357" s="33"/>
      <c r="D357" s="28"/>
      <c r="L357" s="32"/>
    </row>
    <row r="358" spans="2:12" s="31" customFormat="1">
      <c r="B358" s="33"/>
      <c r="D358" s="28"/>
      <c r="L358" s="32"/>
    </row>
    <row r="359" spans="2:12" s="31" customFormat="1">
      <c r="B359" s="33"/>
      <c r="D359" s="28"/>
      <c r="L359" s="32"/>
    </row>
    <row r="360" spans="2:12" s="31" customFormat="1">
      <c r="B360" s="33"/>
      <c r="D360" s="28"/>
      <c r="L360" s="32"/>
    </row>
    <row r="361" spans="2:12" s="31" customFormat="1">
      <c r="B361" s="33"/>
      <c r="D361" s="28"/>
      <c r="L361" s="32"/>
    </row>
    <row r="362" spans="2:12" s="31" customFormat="1">
      <c r="B362" s="33"/>
      <c r="D362" s="28"/>
      <c r="L362" s="32"/>
    </row>
    <row r="363" spans="2:12" s="31" customFormat="1">
      <c r="B363" s="33"/>
      <c r="D363" s="28"/>
      <c r="L363" s="32"/>
    </row>
    <row r="364" spans="2:12" s="31" customFormat="1">
      <c r="B364" s="33"/>
      <c r="D364" s="28"/>
      <c r="L364" s="32"/>
    </row>
    <row r="365" spans="2:12" s="31" customFormat="1">
      <c r="B365" s="33"/>
      <c r="D365" s="28"/>
      <c r="L365" s="32"/>
    </row>
    <row r="366" spans="2:12" s="31" customFormat="1">
      <c r="B366" s="33"/>
      <c r="D366" s="28"/>
      <c r="L366" s="32"/>
    </row>
    <row r="367" spans="2:12" s="31" customFormat="1">
      <c r="B367" s="33"/>
      <c r="D367" s="28"/>
      <c r="L367" s="32"/>
    </row>
    <row r="368" spans="2:12" s="31" customFormat="1">
      <c r="B368" s="33"/>
      <c r="D368" s="28"/>
      <c r="L368" s="32"/>
    </row>
    <row r="369" spans="2:12" s="31" customFormat="1">
      <c r="B369" s="33"/>
      <c r="D369" s="28"/>
      <c r="L369" s="32"/>
    </row>
    <row r="370" spans="2:12" s="31" customFormat="1">
      <c r="B370" s="33"/>
      <c r="D370" s="28"/>
      <c r="L370" s="32"/>
    </row>
    <row r="371" spans="2:12" s="31" customFormat="1">
      <c r="B371" s="33"/>
      <c r="D371" s="28"/>
      <c r="L371" s="32"/>
    </row>
    <row r="372" spans="2:12" s="31" customFormat="1">
      <c r="B372" s="33"/>
      <c r="D372" s="28"/>
      <c r="L372" s="32"/>
    </row>
    <row r="373" spans="2:12" s="31" customFormat="1">
      <c r="B373" s="33"/>
      <c r="D373" s="28"/>
      <c r="L373" s="32"/>
    </row>
    <row r="374" spans="2:12" s="31" customFormat="1">
      <c r="B374" s="33"/>
      <c r="D374" s="28"/>
      <c r="L374" s="32"/>
    </row>
    <row r="375" spans="2:12" s="31" customFormat="1">
      <c r="B375" s="33"/>
      <c r="D375" s="28"/>
      <c r="L375" s="32"/>
    </row>
    <row r="376" spans="2:12" s="31" customFormat="1">
      <c r="B376" s="33"/>
      <c r="D376" s="28"/>
      <c r="L376" s="32"/>
    </row>
    <row r="377" spans="2:12" s="31" customFormat="1">
      <c r="B377" s="33"/>
      <c r="D377" s="28"/>
      <c r="L377" s="32"/>
    </row>
    <row r="378" spans="2:12" s="31" customFormat="1">
      <c r="B378" s="33"/>
      <c r="D378" s="28"/>
      <c r="L378" s="32"/>
    </row>
    <row r="379" spans="2:12" s="31" customFormat="1">
      <c r="B379" s="33"/>
      <c r="D379" s="28"/>
      <c r="L379" s="32"/>
    </row>
    <row r="380" spans="2:12" s="31" customFormat="1">
      <c r="B380" s="33"/>
      <c r="D380" s="28"/>
      <c r="L380" s="32"/>
    </row>
    <row r="381" spans="2:12" s="31" customFormat="1">
      <c r="B381" s="33"/>
      <c r="D381" s="28"/>
      <c r="L381" s="32"/>
    </row>
    <row r="382" spans="2:12" s="31" customFormat="1">
      <c r="B382" s="33"/>
      <c r="D382" s="28"/>
      <c r="L382" s="32"/>
    </row>
    <row r="383" spans="2:12" s="31" customFormat="1">
      <c r="B383" s="33"/>
      <c r="D383" s="28"/>
      <c r="L383" s="32"/>
    </row>
    <row r="384" spans="2:12" s="31" customFormat="1">
      <c r="B384" s="33"/>
      <c r="D384" s="28"/>
      <c r="L384" s="32"/>
    </row>
    <row r="385" spans="2:12" s="31" customFormat="1">
      <c r="B385" s="33"/>
      <c r="D385" s="28"/>
      <c r="L385" s="32"/>
    </row>
    <row r="386" spans="2:12" s="31" customFormat="1">
      <c r="B386" s="33"/>
      <c r="D386" s="28"/>
      <c r="L386" s="32"/>
    </row>
    <row r="387" spans="2:12" s="31" customFormat="1">
      <c r="B387" s="33"/>
      <c r="D387" s="28"/>
      <c r="L387" s="32"/>
    </row>
    <row r="388" spans="2:12" s="31" customFormat="1">
      <c r="B388" s="33"/>
      <c r="D388" s="28"/>
      <c r="L388" s="32"/>
    </row>
  </sheetData>
  <mergeCells count="6">
    <mergeCell ref="D2:I2"/>
    <mergeCell ref="J2:J3"/>
    <mergeCell ref="K2:K3"/>
    <mergeCell ref="L2:L3"/>
    <mergeCell ref="B2:B3"/>
    <mergeCell ref="C2:C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0FFF32-7C78-474C-869E-26DA03AB8A18}">
          <x14:formula1>
            <xm:f>Lookup!$A$2:$A$5</xm:f>
          </x14:formula1>
          <xm:sqref>D4:D15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6018-08FF-4FD9-BC18-9F834128A374}">
  <sheetPr>
    <tabColor theme="4" tint="0.59999389629810485"/>
  </sheetPr>
  <dimension ref="A1:AN315"/>
  <sheetViews>
    <sheetView topLeftCell="D3" zoomScale="90" zoomScaleNormal="90" workbookViewId="0">
      <selection activeCell="H8" sqref="H8"/>
    </sheetView>
  </sheetViews>
  <sheetFormatPr baseColWidth="10" defaultColWidth="11.5" defaultRowHeight="16"/>
  <cols>
    <col min="1" max="1" width="3.83203125" style="31" customWidth="1"/>
    <col min="2" max="2" width="11.5" style="34" customWidth="1"/>
    <col min="3" max="3" width="99.83203125" style="34" customWidth="1"/>
    <col min="4" max="4" width="18.1640625" style="22" customWidth="1"/>
    <col min="5" max="8" width="70.83203125" style="34" customWidth="1"/>
    <col min="9" max="9" width="43.6640625" style="34" customWidth="1"/>
    <col min="10" max="10" width="14.33203125" style="35" customWidth="1"/>
    <col min="11" max="11" width="29.83203125" style="34" customWidth="1"/>
    <col min="12" max="12" width="40.5" style="34" customWidth="1"/>
    <col min="13" max="40" width="11.5" style="31"/>
    <col min="41" max="16384" width="11.5" style="34"/>
  </cols>
  <sheetData>
    <row r="1" spans="2:12" s="31" customFormat="1" ht="21" customHeight="1">
      <c r="D1" s="28"/>
      <c r="J1" s="32"/>
    </row>
    <row r="2" spans="2:12" ht="48" customHeight="1">
      <c r="B2" s="110" t="s">
        <v>15</v>
      </c>
      <c r="C2" s="112" t="s">
        <v>16</v>
      </c>
      <c r="D2" s="107" t="s">
        <v>17</v>
      </c>
      <c r="E2" s="108"/>
      <c r="F2" s="108"/>
      <c r="G2" s="108"/>
      <c r="H2" s="108"/>
      <c r="I2" s="109"/>
      <c r="J2" s="110" t="s">
        <v>18</v>
      </c>
      <c r="K2" s="110" t="s">
        <v>19</v>
      </c>
      <c r="L2" s="110" t="s">
        <v>20</v>
      </c>
    </row>
    <row r="3" spans="2:12" ht="100" customHeight="1">
      <c r="B3" s="111"/>
      <c r="C3" s="113"/>
      <c r="D3" s="84" t="s">
        <v>21</v>
      </c>
      <c r="E3" s="24" t="s">
        <v>22</v>
      </c>
      <c r="F3" s="24" t="s">
        <v>23</v>
      </c>
      <c r="G3" s="24" t="s">
        <v>24</v>
      </c>
      <c r="H3" s="24" t="s">
        <v>25</v>
      </c>
      <c r="I3" s="86" t="s">
        <v>26</v>
      </c>
      <c r="J3" s="111"/>
      <c r="K3" s="111"/>
      <c r="L3" s="111"/>
    </row>
    <row r="4" spans="2:12" ht="63" customHeight="1">
      <c r="B4" s="23" t="s">
        <v>204</v>
      </c>
      <c r="C4" s="48" t="s">
        <v>205</v>
      </c>
      <c r="D4" s="82">
        <v>1</v>
      </c>
      <c r="E4" s="39" t="s">
        <v>206</v>
      </c>
      <c r="F4" s="39" t="s">
        <v>207</v>
      </c>
      <c r="G4" s="39" t="s">
        <v>208</v>
      </c>
      <c r="H4" s="39" t="s">
        <v>209</v>
      </c>
      <c r="I4" s="87"/>
      <c r="J4" s="43" t="s">
        <v>33</v>
      </c>
      <c r="K4" s="44" t="s">
        <v>118</v>
      </c>
      <c r="L4" s="43" t="s">
        <v>210</v>
      </c>
    </row>
    <row r="5" spans="2:12" ht="96.75" customHeight="1">
      <c r="B5" s="23" t="s">
        <v>211</v>
      </c>
      <c r="C5" s="29" t="s">
        <v>212</v>
      </c>
      <c r="D5" s="82">
        <v>1</v>
      </c>
      <c r="E5" s="39" t="s">
        <v>213</v>
      </c>
      <c r="F5" s="39" t="s">
        <v>214</v>
      </c>
      <c r="G5" s="39" t="s">
        <v>215</v>
      </c>
      <c r="H5" s="39" t="s">
        <v>216</v>
      </c>
      <c r="I5" s="87"/>
      <c r="J5" s="43" t="s">
        <v>217</v>
      </c>
      <c r="K5" s="44" t="s">
        <v>118</v>
      </c>
      <c r="L5" s="43" t="s">
        <v>218</v>
      </c>
    </row>
    <row r="6" spans="2:12" ht="96.75" customHeight="1">
      <c r="B6" s="23" t="s">
        <v>219</v>
      </c>
      <c r="C6" s="29" t="s">
        <v>220</v>
      </c>
      <c r="D6" s="82">
        <v>1</v>
      </c>
      <c r="E6" s="39" t="s">
        <v>221</v>
      </c>
      <c r="F6" s="39" t="s">
        <v>222</v>
      </c>
      <c r="G6" s="39" t="s">
        <v>223</v>
      </c>
      <c r="H6" s="39" t="s">
        <v>209</v>
      </c>
      <c r="I6" s="87"/>
      <c r="J6" s="43" t="s">
        <v>217</v>
      </c>
      <c r="K6" s="44" t="s">
        <v>118</v>
      </c>
      <c r="L6" s="43" t="s">
        <v>218</v>
      </c>
    </row>
    <row r="7" spans="2:12" ht="86.25" customHeight="1">
      <c r="B7" s="23" t="s">
        <v>224</v>
      </c>
      <c r="C7" s="29" t="s">
        <v>225</v>
      </c>
      <c r="D7" s="82">
        <v>1</v>
      </c>
      <c r="E7" s="39" t="s">
        <v>226</v>
      </c>
      <c r="F7" s="39" t="s">
        <v>227</v>
      </c>
      <c r="G7" s="39" t="s">
        <v>228</v>
      </c>
      <c r="H7" s="39" t="s">
        <v>209</v>
      </c>
      <c r="I7" s="87"/>
      <c r="J7" s="43" t="s">
        <v>217</v>
      </c>
      <c r="K7" s="44" t="s">
        <v>118</v>
      </c>
      <c r="L7" s="43" t="s">
        <v>229</v>
      </c>
    </row>
    <row r="8" spans="2:12" ht="151" customHeight="1">
      <c r="B8" s="23" t="s">
        <v>230</v>
      </c>
      <c r="C8" s="47" t="s">
        <v>231</v>
      </c>
      <c r="D8" s="82">
        <v>1</v>
      </c>
      <c r="E8" s="39" t="s">
        <v>232</v>
      </c>
      <c r="F8" s="39" t="s">
        <v>233</v>
      </c>
      <c r="G8" s="39" t="s">
        <v>234</v>
      </c>
      <c r="H8" s="39" t="s">
        <v>235</v>
      </c>
      <c r="I8" s="87"/>
      <c r="J8" s="43" t="s">
        <v>33</v>
      </c>
      <c r="K8" s="44" t="s">
        <v>118</v>
      </c>
      <c r="L8" s="43" t="s">
        <v>126</v>
      </c>
    </row>
    <row r="9" spans="2:12" s="31" customFormat="1">
      <c r="D9" s="28"/>
      <c r="J9" s="32"/>
    </row>
    <row r="10" spans="2:12" s="31" customFormat="1">
      <c r="D10" s="46"/>
      <c r="J10" s="32"/>
    </row>
    <row r="11" spans="2:12" s="31" customFormat="1">
      <c r="D11" s="46"/>
      <c r="J11" s="32"/>
    </row>
    <row r="12" spans="2:12" s="31" customFormat="1">
      <c r="D12" s="28"/>
      <c r="J12" s="32"/>
    </row>
    <row r="13" spans="2:12" s="31" customFormat="1">
      <c r="D13" s="28"/>
      <c r="J13" s="32"/>
    </row>
    <row r="14" spans="2:12" s="31" customFormat="1">
      <c r="D14" s="28"/>
      <c r="J14" s="32"/>
    </row>
    <row r="15" spans="2:12" s="31" customFormat="1">
      <c r="D15" s="28"/>
      <c r="J15" s="32"/>
    </row>
    <row r="16" spans="2:12" s="31" customFormat="1">
      <c r="D16" s="28"/>
      <c r="J16" s="32"/>
    </row>
    <row r="17" spans="4:10" s="31" customFormat="1">
      <c r="D17" s="28"/>
      <c r="J17" s="32"/>
    </row>
    <row r="18" spans="4:10" s="31" customFormat="1">
      <c r="D18" s="28"/>
      <c r="J18" s="32"/>
    </row>
    <row r="19" spans="4:10" s="31" customFormat="1">
      <c r="D19" s="28"/>
      <c r="J19" s="32"/>
    </row>
    <row r="20" spans="4:10" s="31" customFormat="1">
      <c r="D20" s="28"/>
      <c r="J20" s="32"/>
    </row>
    <row r="21" spans="4:10" s="31" customFormat="1">
      <c r="D21" s="28"/>
      <c r="J21" s="32"/>
    </row>
    <row r="22" spans="4:10" s="31" customFormat="1">
      <c r="D22" s="28"/>
      <c r="J22" s="32"/>
    </row>
    <row r="23" spans="4:10" s="31" customFormat="1">
      <c r="D23" s="28"/>
      <c r="J23" s="32"/>
    </row>
    <row r="24" spans="4:10" s="31" customFormat="1">
      <c r="D24" s="28"/>
      <c r="J24" s="32"/>
    </row>
    <row r="25" spans="4:10" s="31" customFormat="1">
      <c r="D25" s="28"/>
      <c r="J25" s="32"/>
    </row>
    <row r="26" spans="4:10" s="31" customFormat="1">
      <c r="D26" s="28"/>
      <c r="J26" s="32"/>
    </row>
    <row r="27" spans="4:10" s="31" customFormat="1">
      <c r="D27" s="28"/>
      <c r="J27" s="32"/>
    </row>
    <row r="28" spans="4:10" s="31" customFormat="1">
      <c r="D28" s="28"/>
      <c r="J28" s="32"/>
    </row>
    <row r="29" spans="4:10" s="31" customFormat="1">
      <c r="D29" s="28"/>
      <c r="J29" s="32"/>
    </row>
    <row r="30" spans="4:10" s="31" customFormat="1">
      <c r="D30" s="28"/>
      <c r="J30" s="32"/>
    </row>
    <row r="31" spans="4:10" s="31" customFormat="1">
      <c r="D31" s="28"/>
      <c r="J31" s="32"/>
    </row>
    <row r="32" spans="4:10" s="31" customFormat="1">
      <c r="D32" s="28"/>
      <c r="J32" s="32"/>
    </row>
    <row r="33" spans="4:10" s="31" customFormat="1">
      <c r="D33" s="28"/>
      <c r="J33" s="32"/>
    </row>
    <row r="34" spans="4:10" s="31" customFormat="1">
      <c r="D34" s="28"/>
      <c r="J34" s="32"/>
    </row>
    <row r="35" spans="4:10" s="31" customFormat="1">
      <c r="D35" s="28"/>
      <c r="J35" s="32"/>
    </row>
    <row r="36" spans="4:10" s="31" customFormat="1">
      <c r="D36" s="28"/>
      <c r="J36" s="32"/>
    </row>
    <row r="37" spans="4:10" s="31" customFormat="1">
      <c r="D37" s="28"/>
      <c r="J37" s="32"/>
    </row>
    <row r="38" spans="4:10" s="31" customFormat="1">
      <c r="D38" s="28"/>
      <c r="J38" s="32"/>
    </row>
    <row r="39" spans="4:10" s="31" customFormat="1">
      <c r="D39" s="28"/>
      <c r="J39" s="32"/>
    </row>
    <row r="40" spans="4:10" s="31" customFormat="1">
      <c r="D40" s="28"/>
      <c r="J40" s="32"/>
    </row>
    <row r="41" spans="4:10" s="31" customFormat="1">
      <c r="D41" s="28"/>
      <c r="J41" s="32"/>
    </row>
    <row r="42" spans="4:10" s="31" customFormat="1">
      <c r="D42" s="28"/>
      <c r="J42" s="32"/>
    </row>
    <row r="43" spans="4:10" s="31" customFormat="1">
      <c r="D43" s="28"/>
      <c r="J43" s="32"/>
    </row>
    <row r="44" spans="4:10" s="31" customFormat="1">
      <c r="D44" s="28"/>
      <c r="J44" s="32"/>
    </row>
    <row r="45" spans="4:10" s="31" customFormat="1">
      <c r="D45" s="28"/>
      <c r="J45" s="32"/>
    </row>
    <row r="46" spans="4:10" s="31" customFormat="1">
      <c r="D46" s="28"/>
      <c r="J46" s="32"/>
    </row>
    <row r="47" spans="4:10" s="31" customFormat="1">
      <c r="D47" s="28"/>
      <c r="J47" s="32"/>
    </row>
    <row r="48" spans="4:10" s="31" customFormat="1">
      <c r="D48" s="28"/>
      <c r="J48" s="32"/>
    </row>
    <row r="49" spans="4:10" s="31" customFormat="1">
      <c r="D49" s="28"/>
      <c r="J49" s="32"/>
    </row>
    <row r="50" spans="4:10" s="31" customFormat="1">
      <c r="D50" s="28"/>
      <c r="J50" s="32"/>
    </row>
    <row r="51" spans="4:10" s="31" customFormat="1">
      <c r="D51" s="28"/>
      <c r="J51" s="32"/>
    </row>
    <row r="52" spans="4:10" s="31" customFormat="1">
      <c r="D52" s="28"/>
      <c r="J52" s="32"/>
    </row>
    <row r="53" spans="4:10" s="31" customFormat="1">
      <c r="D53" s="28"/>
      <c r="J53" s="32"/>
    </row>
    <row r="54" spans="4:10" s="31" customFormat="1">
      <c r="D54" s="28"/>
      <c r="J54" s="32"/>
    </row>
    <row r="55" spans="4:10" s="31" customFormat="1">
      <c r="D55" s="28"/>
      <c r="J55" s="32"/>
    </row>
    <row r="56" spans="4:10" s="31" customFormat="1">
      <c r="D56" s="28"/>
      <c r="J56" s="32"/>
    </row>
    <row r="57" spans="4:10" s="31" customFormat="1">
      <c r="D57" s="28"/>
      <c r="J57" s="32"/>
    </row>
    <row r="58" spans="4:10" s="31" customFormat="1">
      <c r="D58" s="28"/>
      <c r="J58" s="32"/>
    </row>
    <row r="59" spans="4:10" s="31" customFormat="1">
      <c r="D59" s="28"/>
      <c r="J59" s="32"/>
    </row>
    <row r="60" spans="4:10" s="31" customFormat="1">
      <c r="D60" s="28"/>
      <c r="J60" s="32"/>
    </row>
    <row r="61" spans="4:10" s="31" customFormat="1">
      <c r="D61" s="28"/>
      <c r="J61" s="32"/>
    </row>
    <row r="62" spans="4:10" s="31" customFormat="1">
      <c r="D62" s="28"/>
      <c r="J62" s="32"/>
    </row>
    <row r="63" spans="4:10" s="31" customFormat="1">
      <c r="D63" s="28"/>
      <c r="J63" s="32"/>
    </row>
    <row r="64" spans="4:10" s="31" customFormat="1">
      <c r="D64" s="28"/>
      <c r="J64" s="32"/>
    </row>
    <row r="65" spans="4:10" s="31" customFormat="1">
      <c r="D65" s="28"/>
      <c r="J65" s="32"/>
    </row>
    <row r="66" spans="4:10" s="31" customFormat="1">
      <c r="D66" s="28"/>
      <c r="J66" s="32"/>
    </row>
    <row r="67" spans="4:10" s="31" customFormat="1">
      <c r="D67" s="28"/>
      <c r="J67" s="32"/>
    </row>
    <row r="68" spans="4:10" s="31" customFormat="1">
      <c r="D68" s="28"/>
      <c r="J68" s="32"/>
    </row>
    <row r="69" spans="4:10" s="31" customFormat="1">
      <c r="D69" s="28"/>
      <c r="J69" s="32"/>
    </row>
    <row r="70" spans="4:10" s="31" customFormat="1">
      <c r="D70" s="28"/>
      <c r="J70" s="32"/>
    </row>
    <row r="71" spans="4:10" s="31" customFormat="1">
      <c r="D71" s="28"/>
      <c r="J71" s="32"/>
    </row>
    <row r="72" spans="4:10" s="31" customFormat="1">
      <c r="D72" s="28"/>
      <c r="J72" s="32"/>
    </row>
    <row r="73" spans="4:10" s="31" customFormat="1">
      <c r="D73" s="28"/>
      <c r="J73" s="32"/>
    </row>
    <row r="74" spans="4:10" s="31" customFormat="1">
      <c r="D74" s="28"/>
      <c r="J74" s="32"/>
    </row>
    <row r="75" spans="4:10" s="31" customFormat="1">
      <c r="D75" s="28"/>
      <c r="J75" s="32"/>
    </row>
    <row r="76" spans="4:10" s="31" customFormat="1">
      <c r="D76" s="28"/>
      <c r="J76" s="32"/>
    </row>
    <row r="77" spans="4:10" s="31" customFormat="1">
      <c r="D77" s="28"/>
      <c r="J77" s="32"/>
    </row>
    <row r="78" spans="4:10" s="31" customFormat="1">
      <c r="D78" s="28"/>
      <c r="J78" s="32"/>
    </row>
    <row r="79" spans="4:10" s="31" customFormat="1">
      <c r="D79" s="28"/>
      <c r="J79" s="32"/>
    </row>
    <row r="80" spans="4:10" s="31" customFormat="1">
      <c r="D80" s="28"/>
      <c r="J80" s="32"/>
    </row>
    <row r="81" spans="4:10" s="31" customFormat="1">
      <c r="D81" s="28"/>
      <c r="J81" s="32"/>
    </row>
    <row r="82" spans="4:10" s="31" customFormat="1">
      <c r="D82" s="28"/>
      <c r="J82" s="32"/>
    </row>
    <row r="83" spans="4:10" s="31" customFormat="1">
      <c r="D83" s="28"/>
      <c r="J83" s="32"/>
    </row>
    <row r="84" spans="4:10" s="31" customFormat="1">
      <c r="D84" s="28"/>
      <c r="J84" s="32"/>
    </row>
    <row r="85" spans="4:10" s="31" customFormat="1">
      <c r="D85" s="28"/>
      <c r="J85" s="32"/>
    </row>
    <row r="86" spans="4:10" s="31" customFormat="1">
      <c r="D86" s="28"/>
      <c r="J86" s="32"/>
    </row>
    <row r="87" spans="4:10" s="31" customFormat="1">
      <c r="D87" s="28"/>
      <c r="J87" s="32"/>
    </row>
    <row r="88" spans="4:10" s="31" customFormat="1">
      <c r="D88" s="28"/>
      <c r="J88" s="32"/>
    </row>
    <row r="89" spans="4:10" s="31" customFormat="1">
      <c r="D89" s="28"/>
      <c r="J89" s="32"/>
    </row>
    <row r="90" spans="4:10" s="31" customFormat="1">
      <c r="D90" s="28"/>
      <c r="J90" s="32"/>
    </row>
    <row r="91" spans="4:10" s="31" customFormat="1">
      <c r="D91" s="28"/>
      <c r="J91" s="32"/>
    </row>
    <row r="92" spans="4:10" s="31" customFormat="1">
      <c r="D92" s="28"/>
      <c r="J92" s="32"/>
    </row>
    <row r="93" spans="4:10" s="31" customFormat="1">
      <c r="D93" s="28"/>
      <c r="J93" s="32"/>
    </row>
    <row r="94" spans="4:10" s="31" customFormat="1">
      <c r="D94" s="28"/>
      <c r="J94" s="32"/>
    </row>
    <row r="95" spans="4:10" s="31" customFormat="1">
      <c r="D95" s="28"/>
      <c r="J95" s="32"/>
    </row>
    <row r="96" spans="4:10" s="31" customFormat="1">
      <c r="D96" s="28"/>
      <c r="J96" s="32"/>
    </row>
    <row r="97" spans="4:10" s="31" customFormat="1">
      <c r="D97" s="28"/>
      <c r="J97" s="32"/>
    </row>
    <row r="98" spans="4:10" s="31" customFormat="1">
      <c r="D98" s="28"/>
      <c r="J98" s="32"/>
    </row>
    <row r="99" spans="4:10" s="31" customFormat="1">
      <c r="D99" s="28"/>
      <c r="J99" s="32"/>
    </row>
    <row r="100" spans="4:10" s="31" customFormat="1">
      <c r="D100" s="28"/>
      <c r="J100" s="32"/>
    </row>
    <row r="101" spans="4:10" s="31" customFormat="1">
      <c r="D101" s="28"/>
      <c r="J101" s="32"/>
    </row>
    <row r="102" spans="4:10" s="31" customFormat="1">
      <c r="D102" s="28"/>
      <c r="J102" s="32"/>
    </row>
    <row r="103" spans="4:10" s="31" customFormat="1">
      <c r="D103" s="28"/>
      <c r="J103" s="32"/>
    </row>
    <row r="104" spans="4:10" s="31" customFormat="1">
      <c r="D104" s="28"/>
      <c r="J104" s="32"/>
    </row>
    <row r="105" spans="4:10" s="31" customFormat="1">
      <c r="D105" s="28"/>
      <c r="J105" s="32"/>
    </row>
    <row r="106" spans="4:10" s="31" customFormat="1">
      <c r="D106" s="28"/>
      <c r="J106" s="32"/>
    </row>
    <row r="107" spans="4:10" s="31" customFormat="1">
      <c r="D107" s="28"/>
      <c r="J107" s="32"/>
    </row>
    <row r="108" spans="4:10" s="31" customFormat="1">
      <c r="D108" s="28"/>
      <c r="J108" s="32"/>
    </row>
    <row r="109" spans="4:10" s="31" customFormat="1">
      <c r="D109" s="28"/>
      <c r="J109" s="32"/>
    </row>
    <row r="110" spans="4:10" s="31" customFormat="1">
      <c r="D110" s="28"/>
      <c r="J110" s="32"/>
    </row>
    <row r="111" spans="4:10" s="31" customFormat="1">
      <c r="D111" s="28"/>
      <c r="J111" s="32"/>
    </row>
    <row r="112" spans="4:10" s="31" customFormat="1">
      <c r="D112" s="28"/>
      <c r="J112" s="32"/>
    </row>
    <row r="113" spans="4:10" s="31" customFormat="1">
      <c r="D113" s="28"/>
      <c r="J113" s="32"/>
    </row>
    <row r="114" spans="4:10" s="31" customFormat="1">
      <c r="D114" s="28"/>
      <c r="J114" s="32"/>
    </row>
    <row r="115" spans="4:10" s="31" customFormat="1">
      <c r="D115" s="28"/>
      <c r="J115" s="32"/>
    </row>
    <row r="116" spans="4:10" s="31" customFormat="1">
      <c r="D116" s="28"/>
      <c r="J116" s="32"/>
    </row>
    <row r="117" spans="4:10" s="31" customFormat="1">
      <c r="D117" s="28"/>
      <c r="J117" s="32"/>
    </row>
    <row r="118" spans="4:10" s="31" customFormat="1">
      <c r="D118" s="28"/>
      <c r="J118" s="32"/>
    </row>
    <row r="119" spans="4:10" s="31" customFormat="1">
      <c r="D119" s="28"/>
      <c r="J119" s="32"/>
    </row>
    <row r="120" spans="4:10" s="31" customFormat="1">
      <c r="D120" s="28"/>
      <c r="J120" s="32"/>
    </row>
    <row r="121" spans="4:10" s="31" customFormat="1">
      <c r="D121" s="28"/>
      <c r="J121" s="32"/>
    </row>
    <row r="122" spans="4:10" s="31" customFormat="1">
      <c r="D122" s="28"/>
      <c r="J122" s="32"/>
    </row>
    <row r="123" spans="4:10" s="31" customFormat="1">
      <c r="D123" s="28"/>
      <c r="J123" s="32"/>
    </row>
    <row r="124" spans="4:10" s="31" customFormat="1">
      <c r="D124" s="28"/>
      <c r="J124" s="32"/>
    </row>
    <row r="125" spans="4:10" s="31" customFormat="1">
      <c r="D125" s="28"/>
      <c r="J125" s="32"/>
    </row>
    <row r="126" spans="4:10" s="31" customFormat="1">
      <c r="D126" s="28"/>
      <c r="J126" s="32"/>
    </row>
    <row r="127" spans="4:10" s="31" customFormat="1">
      <c r="D127" s="28"/>
      <c r="J127" s="32"/>
    </row>
    <row r="128" spans="4:10" s="31" customFormat="1">
      <c r="D128" s="28"/>
      <c r="J128" s="32"/>
    </row>
    <row r="129" spans="4:10" s="31" customFormat="1">
      <c r="D129" s="28"/>
      <c r="J129" s="32"/>
    </row>
    <row r="130" spans="4:10" s="31" customFormat="1">
      <c r="D130" s="28"/>
      <c r="J130" s="32"/>
    </row>
    <row r="131" spans="4:10" s="31" customFormat="1">
      <c r="D131" s="28"/>
      <c r="J131" s="32"/>
    </row>
    <row r="132" spans="4:10" s="31" customFormat="1">
      <c r="D132" s="28"/>
      <c r="J132" s="32"/>
    </row>
    <row r="133" spans="4:10" s="31" customFormat="1">
      <c r="D133" s="28"/>
      <c r="J133" s="32"/>
    </row>
    <row r="134" spans="4:10" s="31" customFormat="1">
      <c r="D134" s="28"/>
      <c r="J134" s="32"/>
    </row>
    <row r="135" spans="4:10" s="31" customFormat="1">
      <c r="D135" s="28"/>
      <c r="J135" s="32"/>
    </row>
    <row r="136" spans="4:10" s="31" customFormat="1">
      <c r="D136" s="28"/>
      <c r="J136" s="32"/>
    </row>
    <row r="137" spans="4:10" s="31" customFormat="1">
      <c r="D137" s="28"/>
      <c r="J137" s="32"/>
    </row>
    <row r="138" spans="4:10" s="31" customFormat="1">
      <c r="D138" s="28"/>
      <c r="J138" s="32"/>
    </row>
    <row r="139" spans="4:10" s="31" customFormat="1">
      <c r="D139" s="28"/>
      <c r="J139" s="32"/>
    </row>
    <row r="140" spans="4:10" s="31" customFormat="1">
      <c r="D140" s="28"/>
      <c r="J140" s="32"/>
    </row>
    <row r="141" spans="4:10" s="31" customFormat="1">
      <c r="D141" s="28"/>
      <c r="J141" s="32"/>
    </row>
    <row r="142" spans="4:10" s="31" customFormat="1">
      <c r="D142" s="28"/>
      <c r="J142" s="32"/>
    </row>
    <row r="143" spans="4:10" s="31" customFormat="1">
      <c r="D143" s="28"/>
      <c r="J143" s="32"/>
    </row>
    <row r="144" spans="4:10" s="31" customFormat="1">
      <c r="D144" s="28"/>
      <c r="J144" s="32"/>
    </row>
    <row r="145" spans="4:10" s="31" customFormat="1">
      <c r="D145" s="28"/>
      <c r="J145" s="32"/>
    </row>
    <row r="146" spans="4:10" s="31" customFormat="1">
      <c r="D146" s="28"/>
      <c r="J146" s="32"/>
    </row>
    <row r="147" spans="4:10" s="31" customFormat="1">
      <c r="D147" s="28"/>
      <c r="J147" s="32"/>
    </row>
    <row r="148" spans="4:10" s="31" customFormat="1">
      <c r="D148" s="28"/>
      <c r="J148" s="32"/>
    </row>
    <row r="149" spans="4:10" s="31" customFormat="1">
      <c r="D149" s="28"/>
      <c r="J149" s="32"/>
    </row>
    <row r="150" spans="4:10" s="31" customFormat="1">
      <c r="D150" s="28"/>
      <c r="J150" s="32"/>
    </row>
    <row r="151" spans="4:10" s="31" customFormat="1">
      <c r="D151" s="28"/>
      <c r="J151" s="32"/>
    </row>
    <row r="152" spans="4:10" s="31" customFormat="1">
      <c r="D152" s="28"/>
      <c r="J152" s="32"/>
    </row>
    <row r="153" spans="4:10" s="31" customFormat="1">
      <c r="D153" s="28"/>
      <c r="J153" s="32"/>
    </row>
    <row r="154" spans="4:10" s="31" customFormat="1">
      <c r="D154" s="28"/>
      <c r="J154" s="32"/>
    </row>
    <row r="155" spans="4:10" s="31" customFormat="1">
      <c r="D155" s="28"/>
      <c r="J155" s="32"/>
    </row>
    <row r="156" spans="4:10" s="31" customFormat="1">
      <c r="D156" s="28"/>
      <c r="J156" s="32"/>
    </row>
    <row r="157" spans="4:10" s="31" customFormat="1">
      <c r="D157" s="28"/>
      <c r="J157" s="32"/>
    </row>
    <row r="158" spans="4:10" s="31" customFormat="1">
      <c r="D158" s="28"/>
      <c r="J158" s="32"/>
    </row>
    <row r="159" spans="4:10" s="31" customFormat="1">
      <c r="D159" s="28"/>
      <c r="J159" s="32"/>
    </row>
    <row r="160" spans="4:10" s="31" customFormat="1">
      <c r="D160" s="28"/>
      <c r="J160" s="32"/>
    </row>
    <row r="161" spans="4:10" s="31" customFormat="1">
      <c r="D161" s="28"/>
      <c r="J161" s="32"/>
    </row>
    <row r="162" spans="4:10" s="31" customFormat="1">
      <c r="D162" s="28"/>
      <c r="J162" s="32"/>
    </row>
    <row r="163" spans="4:10" s="31" customFormat="1">
      <c r="D163" s="28"/>
      <c r="J163" s="32"/>
    </row>
    <row r="164" spans="4:10" s="31" customFormat="1">
      <c r="D164" s="28"/>
      <c r="J164" s="32"/>
    </row>
    <row r="165" spans="4:10" s="31" customFormat="1">
      <c r="D165" s="28"/>
      <c r="J165" s="32"/>
    </row>
    <row r="166" spans="4:10" s="31" customFormat="1">
      <c r="D166" s="28"/>
      <c r="J166" s="32"/>
    </row>
    <row r="167" spans="4:10" s="31" customFormat="1">
      <c r="D167" s="28"/>
      <c r="J167" s="32"/>
    </row>
    <row r="168" spans="4:10" s="31" customFormat="1">
      <c r="D168" s="28"/>
      <c r="J168" s="32"/>
    </row>
    <row r="169" spans="4:10" s="31" customFormat="1">
      <c r="D169" s="28"/>
      <c r="J169" s="32"/>
    </row>
    <row r="170" spans="4:10" s="31" customFormat="1">
      <c r="D170" s="28"/>
      <c r="J170" s="32"/>
    </row>
    <row r="171" spans="4:10" s="31" customFormat="1">
      <c r="D171" s="28"/>
      <c r="J171" s="32"/>
    </row>
    <row r="172" spans="4:10" s="31" customFormat="1">
      <c r="D172" s="28"/>
      <c r="J172" s="32"/>
    </row>
    <row r="173" spans="4:10" s="31" customFormat="1">
      <c r="D173" s="28"/>
      <c r="J173" s="32"/>
    </row>
    <row r="174" spans="4:10" s="31" customFormat="1">
      <c r="D174" s="28"/>
      <c r="J174" s="32"/>
    </row>
    <row r="175" spans="4:10" s="31" customFormat="1">
      <c r="D175" s="28"/>
      <c r="J175" s="32"/>
    </row>
    <row r="176" spans="4:10" s="31" customFormat="1">
      <c r="D176" s="28"/>
      <c r="J176" s="32"/>
    </row>
    <row r="177" spans="4:10" s="31" customFormat="1">
      <c r="D177" s="28"/>
      <c r="J177" s="32"/>
    </row>
    <row r="178" spans="4:10" s="31" customFormat="1">
      <c r="D178" s="28"/>
      <c r="J178" s="32"/>
    </row>
    <row r="179" spans="4:10" s="31" customFormat="1">
      <c r="D179" s="28"/>
      <c r="J179" s="32"/>
    </row>
    <row r="180" spans="4:10" s="31" customFormat="1">
      <c r="D180" s="28"/>
      <c r="J180" s="32"/>
    </row>
    <row r="181" spans="4:10" s="31" customFormat="1">
      <c r="D181" s="28"/>
      <c r="J181" s="32"/>
    </row>
    <row r="182" spans="4:10" s="31" customFormat="1">
      <c r="D182" s="28"/>
      <c r="J182" s="32"/>
    </row>
    <row r="183" spans="4:10" s="31" customFormat="1">
      <c r="D183" s="28"/>
      <c r="J183" s="32"/>
    </row>
    <row r="184" spans="4:10" s="31" customFormat="1">
      <c r="D184" s="28"/>
      <c r="J184" s="32"/>
    </row>
    <row r="185" spans="4:10" s="31" customFormat="1">
      <c r="D185" s="28"/>
      <c r="J185" s="32"/>
    </row>
    <row r="186" spans="4:10" s="31" customFormat="1">
      <c r="D186" s="28"/>
      <c r="J186" s="32"/>
    </row>
    <row r="187" spans="4:10" s="31" customFormat="1">
      <c r="D187" s="28"/>
      <c r="J187" s="32"/>
    </row>
    <row r="188" spans="4:10" s="31" customFormat="1">
      <c r="D188" s="28"/>
      <c r="J188" s="32"/>
    </row>
    <row r="189" spans="4:10" s="31" customFormat="1">
      <c r="D189" s="28"/>
      <c r="J189" s="32"/>
    </row>
    <row r="190" spans="4:10" s="31" customFormat="1">
      <c r="D190" s="28"/>
      <c r="J190" s="32"/>
    </row>
    <row r="191" spans="4:10" s="31" customFormat="1">
      <c r="D191" s="28"/>
      <c r="J191" s="32"/>
    </row>
    <row r="192" spans="4:10" s="31" customFormat="1">
      <c r="D192" s="28"/>
      <c r="J192" s="32"/>
    </row>
    <row r="193" spans="4:10" s="31" customFormat="1">
      <c r="D193" s="28"/>
      <c r="J193" s="32"/>
    </row>
    <row r="194" spans="4:10" s="31" customFormat="1">
      <c r="D194" s="28"/>
      <c r="J194" s="32"/>
    </row>
    <row r="195" spans="4:10" s="31" customFormat="1">
      <c r="D195" s="28"/>
      <c r="J195" s="32"/>
    </row>
    <row r="196" spans="4:10" s="31" customFormat="1">
      <c r="D196" s="28"/>
      <c r="J196" s="32"/>
    </row>
    <row r="197" spans="4:10" s="31" customFormat="1">
      <c r="D197" s="28"/>
      <c r="J197" s="32"/>
    </row>
    <row r="198" spans="4:10" s="31" customFormat="1">
      <c r="D198" s="28"/>
      <c r="J198" s="32"/>
    </row>
    <row r="199" spans="4:10" s="31" customFormat="1">
      <c r="D199" s="28"/>
      <c r="J199" s="32"/>
    </row>
    <row r="200" spans="4:10" s="31" customFormat="1">
      <c r="D200" s="28"/>
      <c r="J200" s="32"/>
    </row>
    <row r="201" spans="4:10" s="31" customFormat="1">
      <c r="D201" s="28"/>
      <c r="J201" s="32"/>
    </row>
    <row r="202" spans="4:10" s="31" customFormat="1">
      <c r="D202" s="28"/>
      <c r="J202" s="32"/>
    </row>
    <row r="203" spans="4:10" s="31" customFormat="1">
      <c r="D203" s="28"/>
      <c r="J203" s="32"/>
    </row>
    <row r="204" spans="4:10" s="31" customFormat="1">
      <c r="D204" s="28"/>
      <c r="J204" s="32"/>
    </row>
    <row r="205" spans="4:10" s="31" customFormat="1">
      <c r="D205" s="28"/>
      <c r="J205" s="32"/>
    </row>
    <row r="206" spans="4:10" s="31" customFormat="1">
      <c r="D206" s="28"/>
      <c r="J206" s="32"/>
    </row>
    <row r="207" spans="4:10" s="31" customFormat="1">
      <c r="D207" s="28"/>
      <c r="J207" s="32"/>
    </row>
    <row r="208" spans="4:10" s="31" customFormat="1">
      <c r="D208" s="28"/>
      <c r="J208" s="32"/>
    </row>
    <row r="209" spans="4:10" s="31" customFormat="1">
      <c r="D209" s="28"/>
      <c r="J209" s="32"/>
    </row>
    <row r="210" spans="4:10" s="31" customFormat="1">
      <c r="D210" s="28"/>
      <c r="J210" s="32"/>
    </row>
    <row r="211" spans="4:10" s="31" customFormat="1">
      <c r="D211" s="28"/>
      <c r="J211" s="32"/>
    </row>
    <row r="212" spans="4:10" s="31" customFormat="1">
      <c r="D212" s="28"/>
      <c r="J212" s="32"/>
    </row>
    <row r="213" spans="4:10" s="31" customFormat="1">
      <c r="D213" s="28"/>
      <c r="J213" s="32"/>
    </row>
    <row r="214" spans="4:10" s="31" customFormat="1">
      <c r="D214" s="28"/>
      <c r="J214" s="32"/>
    </row>
    <row r="215" spans="4:10" s="31" customFormat="1">
      <c r="D215" s="28"/>
      <c r="J215" s="32"/>
    </row>
    <row r="216" spans="4:10" s="31" customFormat="1">
      <c r="D216" s="28"/>
      <c r="J216" s="32"/>
    </row>
    <row r="217" spans="4:10" s="31" customFormat="1">
      <c r="D217" s="28"/>
      <c r="J217" s="32"/>
    </row>
    <row r="218" spans="4:10" s="31" customFormat="1">
      <c r="D218" s="28"/>
      <c r="J218" s="32"/>
    </row>
    <row r="219" spans="4:10" s="31" customFormat="1">
      <c r="D219" s="28"/>
      <c r="J219" s="32"/>
    </row>
    <row r="220" spans="4:10" s="31" customFormat="1">
      <c r="D220" s="28"/>
      <c r="J220" s="32"/>
    </row>
    <row r="221" spans="4:10" s="31" customFormat="1">
      <c r="D221" s="28"/>
      <c r="J221" s="32"/>
    </row>
    <row r="222" spans="4:10" s="31" customFormat="1">
      <c r="D222" s="28"/>
      <c r="J222" s="32"/>
    </row>
    <row r="223" spans="4:10" s="31" customFormat="1">
      <c r="D223" s="28"/>
      <c r="J223" s="32"/>
    </row>
    <row r="224" spans="4:10" s="31" customFormat="1">
      <c r="D224" s="28"/>
      <c r="J224" s="32"/>
    </row>
    <row r="225" spans="4:10" s="31" customFormat="1">
      <c r="D225" s="28"/>
      <c r="J225" s="32"/>
    </row>
    <row r="226" spans="4:10" s="31" customFormat="1">
      <c r="D226" s="28"/>
      <c r="J226" s="32"/>
    </row>
    <row r="227" spans="4:10" s="31" customFormat="1">
      <c r="D227" s="28"/>
      <c r="J227" s="32"/>
    </row>
    <row r="228" spans="4:10" s="31" customFormat="1">
      <c r="D228" s="28"/>
      <c r="J228" s="32"/>
    </row>
    <row r="229" spans="4:10" s="31" customFormat="1">
      <c r="D229" s="28"/>
      <c r="J229" s="32"/>
    </row>
    <row r="230" spans="4:10" s="31" customFormat="1">
      <c r="D230" s="28"/>
      <c r="J230" s="32"/>
    </row>
    <row r="231" spans="4:10" s="31" customFormat="1">
      <c r="D231" s="28"/>
      <c r="J231" s="32"/>
    </row>
    <row r="232" spans="4:10" s="31" customFormat="1">
      <c r="D232" s="28"/>
      <c r="J232" s="32"/>
    </row>
    <row r="233" spans="4:10" s="31" customFormat="1">
      <c r="D233" s="28"/>
      <c r="J233" s="32"/>
    </row>
    <row r="234" spans="4:10" s="31" customFormat="1">
      <c r="D234" s="28"/>
      <c r="J234" s="32"/>
    </row>
    <row r="235" spans="4:10" s="31" customFormat="1">
      <c r="D235" s="28"/>
      <c r="J235" s="32"/>
    </row>
    <row r="236" spans="4:10" s="31" customFormat="1">
      <c r="D236" s="28"/>
      <c r="J236" s="32"/>
    </row>
    <row r="237" spans="4:10" s="31" customFormat="1">
      <c r="D237" s="28"/>
      <c r="J237" s="32"/>
    </row>
    <row r="238" spans="4:10" s="31" customFormat="1">
      <c r="D238" s="28"/>
      <c r="J238" s="32"/>
    </row>
    <row r="239" spans="4:10" s="31" customFormat="1">
      <c r="D239" s="28"/>
      <c r="J239" s="32"/>
    </row>
    <row r="240" spans="4:10" s="31" customFormat="1">
      <c r="D240" s="28"/>
      <c r="J240" s="32"/>
    </row>
    <row r="241" spans="4:10" s="31" customFormat="1">
      <c r="D241" s="28"/>
      <c r="J241" s="32"/>
    </row>
    <row r="242" spans="4:10" s="31" customFormat="1">
      <c r="D242" s="28"/>
      <c r="J242" s="32"/>
    </row>
    <row r="243" spans="4:10" s="31" customFormat="1">
      <c r="D243" s="28"/>
      <c r="J243" s="32"/>
    </row>
    <row r="244" spans="4:10" s="31" customFormat="1">
      <c r="D244" s="28"/>
      <c r="J244" s="32"/>
    </row>
    <row r="245" spans="4:10" s="31" customFormat="1">
      <c r="D245" s="28"/>
      <c r="J245" s="32"/>
    </row>
    <row r="246" spans="4:10" s="31" customFormat="1">
      <c r="D246" s="28"/>
      <c r="J246" s="32"/>
    </row>
    <row r="247" spans="4:10" s="31" customFormat="1">
      <c r="D247" s="28"/>
      <c r="J247" s="32"/>
    </row>
    <row r="248" spans="4:10" s="31" customFormat="1">
      <c r="D248" s="28"/>
      <c r="J248" s="32"/>
    </row>
    <row r="249" spans="4:10" s="31" customFormat="1">
      <c r="D249" s="28"/>
      <c r="J249" s="32"/>
    </row>
    <row r="250" spans="4:10" s="31" customFormat="1">
      <c r="D250" s="28"/>
      <c r="J250" s="32"/>
    </row>
    <row r="251" spans="4:10" s="31" customFormat="1">
      <c r="D251" s="28"/>
      <c r="J251" s="32"/>
    </row>
    <row r="252" spans="4:10" s="31" customFormat="1">
      <c r="D252" s="28"/>
      <c r="J252" s="32"/>
    </row>
    <row r="253" spans="4:10" s="31" customFormat="1">
      <c r="D253" s="28"/>
      <c r="J253" s="32"/>
    </row>
    <row r="254" spans="4:10" s="31" customFormat="1">
      <c r="D254" s="28"/>
      <c r="J254" s="32"/>
    </row>
    <row r="255" spans="4:10" s="31" customFormat="1">
      <c r="D255" s="28"/>
      <c r="J255" s="32"/>
    </row>
    <row r="256" spans="4:10" s="31" customFormat="1">
      <c r="D256" s="28"/>
      <c r="J256" s="32"/>
    </row>
    <row r="257" spans="4:10" s="31" customFormat="1">
      <c r="D257" s="28"/>
      <c r="J257" s="32"/>
    </row>
    <row r="258" spans="4:10" s="31" customFormat="1">
      <c r="D258" s="28"/>
      <c r="J258" s="32"/>
    </row>
    <row r="259" spans="4:10" s="31" customFormat="1">
      <c r="D259" s="28"/>
      <c r="J259" s="32"/>
    </row>
    <row r="260" spans="4:10" s="31" customFormat="1">
      <c r="D260" s="28"/>
      <c r="J260" s="32"/>
    </row>
    <row r="261" spans="4:10" s="31" customFormat="1">
      <c r="D261" s="28"/>
      <c r="J261" s="32"/>
    </row>
    <row r="262" spans="4:10" s="31" customFormat="1">
      <c r="D262" s="28"/>
      <c r="J262" s="32"/>
    </row>
    <row r="263" spans="4:10" s="31" customFormat="1">
      <c r="D263" s="28"/>
      <c r="J263" s="32"/>
    </row>
    <row r="264" spans="4:10" s="31" customFormat="1">
      <c r="D264" s="28"/>
      <c r="J264" s="32"/>
    </row>
    <row r="265" spans="4:10" s="31" customFormat="1">
      <c r="D265" s="28"/>
      <c r="J265" s="32"/>
    </row>
    <row r="266" spans="4:10" s="31" customFormat="1">
      <c r="D266" s="28"/>
      <c r="J266" s="32"/>
    </row>
    <row r="267" spans="4:10" s="31" customFormat="1">
      <c r="D267" s="28"/>
      <c r="J267" s="32"/>
    </row>
    <row r="268" spans="4:10" s="31" customFormat="1">
      <c r="D268" s="28"/>
      <c r="J268" s="32"/>
    </row>
    <row r="269" spans="4:10" s="31" customFormat="1">
      <c r="D269" s="28"/>
      <c r="J269" s="32"/>
    </row>
    <row r="270" spans="4:10" s="31" customFormat="1">
      <c r="D270" s="28"/>
      <c r="J270" s="32"/>
    </row>
    <row r="271" spans="4:10" s="31" customFormat="1">
      <c r="D271" s="28"/>
      <c r="J271" s="32"/>
    </row>
    <row r="272" spans="4:10" s="31" customFormat="1">
      <c r="D272" s="28"/>
      <c r="J272" s="32"/>
    </row>
    <row r="273" spans="4:10" s="31" customFormat="1">
      <c r="D273" s="28"/>
      <c r="J273" s="32"/>
    </row>
    <row r="274" spans="4:10" s="31" customFormat="1">
      <c r="D274" s="28"/>
      <c r="J274" s="32"/>
    </row>
    <row r="275" spans="4:10" s="31" customFormat="1">
      <c r="D275" s="28"/>
      <c r="J275" s="32"/>
    </row>
    <row r="276" spans="4:10" s="31" customFormat="1">
      <c r="D276" s="28"/>
      <c r="J276" s="32"/>
    </row>
    <row r="277" spans="4:10" s="31" customFormat="1">
      <c r="D277" s="28"/>
      <c r="J277" s="32"/>
    </row>
    <row r="278" spans="4:10" s="31" customFormat="1">
      <c r="D278" s="28"/>
      <c r="J278" s="32"/>
    </row>
    <row r="279" spans="4:10" s="31" customFormat="1">
      <c r="D279" s="28"/>
      <c r="J279" s="32"/>
    </row>
    <row r="280" spans="4:10" s="31" customFormat="1">
      <c r="D280" s="28"/>
      <c r="J280" s="32"/>
    </row>
    <row r="281" spans="4:10" s="31" customFormat="1">
      <c r="D281" s="28"/>
      <c r="J281" s="32"/>
    </row>
    <row r="282" spans="4:10" s="31" customFormat="1">
      <c r="D282" s="28"/>
      <c r="J282" s="32"/>
    </row>
    <row r="283" spans="4:10" s="31" customFormat="1">
      <c r="D283" s="28"/>
      <c r="J283" s="32"/>
    </row>
    <row r="284" spans="4:10" s="31" customFormat="1">
      <c r="D284" s="28"/>
      <c r="J284" s="32"/>
    </row>
    <row r="285" spans="4:10" s="31" customFormat="1">
      <c r="D285" s="28"/>
      <c r="J285" s="32"/>
    </row>
    <row r="286" spans="4:10" s="31" customFormat="1">
      <c r="D286" s="28"/>
      <c r="J286" s="32"/>
    </row>
    <row r="287" spans="4:10" s="31" customFormat="1">
      <c r="D287" s="28"/>
      <c r="J287" s="32"/>
    </row>
    <row r="288" spans="4:10" s="31" customFormat="1">
      <c r="D288" s="28"/>
      <c r="J288" s="32"/>
    </row>
    <row r="289" spans="4:10" s="31" customFormat="1">
      <c r="D289" s="28"/>
      <c r="J289" s="32"/>
    </row>
    <row r="290" spans="4:10" s="31" customFormat="1">
      <c r="D290" s="28"/>
      <c r="J290" s="32"/>
    </row>
    <row r="291" spans="4:10" s="31" customFormat="1">
      <c r="D291" s="28"/>
      <c r="J291" s="32"/>
    </row>
    <row r="292" spans="4:10" s="31" customFormat="1">
      <c r="D292" s="28"/>
      <c r="J292" s="32"/>
    </row>
    <row r="293" spans="4:10" s="31" customFormat="1">
      <c r="D293" s="28"/>
      <c r="J293" s="32"/>
    </row>
    <row r="294" spans="4:10" s="31" customFormat="1">
      <c r="D294" s="28"/>
      <c r="J294" s="32"/>
    </row>
    <row r="295" spans="4:10" s="31" customFormat="1">
      <c r="D295" s="28"/>
      <c r="J295" s="32"/>
    </row>
    <row r="296" spans="4:10" s="31" customFormat="1">
      <c r="D296" s="28"/>
      <c r="J296" s="32"/>
    </row>
    <row r="297" spans="4:10" s="31" customFormat="1">
      <c r="D297" s="28"/>
      <c r="J297" s="32"/>
    </row>
    <row r="298" spans="4:10" s="31" customFormat="1">
      <c r="D298" s="28"/>
      <c r="J298" s="32"/>
    </row>
    <row r="299" spans="4:10" s="31" customFormat="1">
      <c r="D299" s="28"/>
      <c r="J299" s="32"/>
    </row>
    <row r="300" spans="4:10" s="31" customFormat="1">
      <c r="D300" s="28"/>
      <c r="J300" s="32"/>
    </row>
    <row r="301" spans="4:10" s="31" customFormat="1">
      <c r="D301" s="28"/>
      <c r="J301" s="32"/>
    </row>
    <row r="302" spans="4:10" s="31" customFormat="1">
      <c r="D302" s="28"/>
      <c r="J302" s="32"/>
    </row>
    <row r="303" spans="4:10" s="31" customFormat="1">
      <c r="D303" s="28"/>
      <c r="J303" s="32"/>
    </row>
    <row r="304" spans="4:10" s="31" customFormat="1">
      <c r="D304" s="28"/>
      <c r="J304" s="32"/>
    </row>
    <row r="305" spans="4:10" s="31" customFormat="1">
      <c r="D305" s="28"/>
      <c r="J305" s="32"/>
    </row>
    <row r="306" spans="4:10" s="31" customFormat="1">
      <c r="D306" s="28"/>
      <c r="J306" s="32"/>
    </row>
    <row r="307" spans="4:10" s="31" customFormat="1">
      <c r="D307" s="28"/>
      <c r="J307" s="32"/>
    </row>
    <row r="308" spans="4:10" s="31" customFormat="1">
      <c r="D308" s="28"/>
      <c r="J308" s="32"/>
    </row>
    <row r="309" spans="4:10" s="31" customFormat="1">
      <c r="D309" s="28"/>
      <c r="J309" s="32"/>
    </row>
    <row r="310" spans="4:10" s="31" customFormat="1">
      <c r="D310" s="28"/>
      <c r="J310" s="32"/>
    </row>
    <row r="311" spans="4:10" s="31" customFormat="1">
      <c r="D311" s="28"/>
      <c r="J311" s="32"/>
    </row>
    <row r="312" spans="4:10" s="31" customFormat="1">
      <c r="D312" s="28"/>
      <c r="J312" s="32"/>
    </row>
    <row r="313" spans="4:10" s="31" customFormat="1">
      <c r="D313" s="28"/>
      <c r="J313" s="32"/>
    </row>
    <row r="314" spans="4:10" s="31" customFormat="1">
      <c r="D314" s="28"/>
      <c r="J314" s="32"/>
    </row>
    <row r="315" spans="4:10" s="31" customFormat="1">
      <c r="D315" s="28"/>
      <c r="J315" s="32"/>
    </row>
  </sheetData>
  <mergeCells count="6">
    <mergeCell ref="D2:I2"/>
    <mergeCell ref="J2:J3"/>
    <mergeCell ref="K2:K3"/>
    <mergeCell ref="L2:L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00B3637-6E59-4D83-B9BF-FA25537E774C}">
          <x14:formula1>
            <xm:f>Lookup!$A$2:$A$6</xm:f>
          </x14:formula1>
          <xm:sqref>D10:D11</xm:sqref>
        </x14:dataValidation>
        <x14:dataValidation type="list" allowBlank="1" showInputMessage="1" showErrorMessage="1" xr:uid="{B0BB12E6-ADD7-4575-9258-D78336F6CCDC}">
          <x14:formula1>
            <xm:f>Lookup!$A$2:$A$5</xm:f>
          </x14:formula1>
          <xm:sqref>D4:D8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F672C-BB36-48AA-BC00-6827B01484E0}">
  <sheetPr>
    <tabColor theme="4" tint="0.59999389629810485"/>
  </sheetPr>
  <dimension ref="A1:AW670"/>
  <sheetViews>
    <sheetView topLeftCell="F3" zoomScale="90" zoomScaleNormal="90" workbookViewId="0">
      <selection activeCell="G7" sqref="G7"/>
    </sheetView>
  </sheetViews>
  <sheetFormatPr baseColWidth="10" defaultColWidth="11.5" defaultRowHeight="16"/>
  <cols>
    <col min="1" max="1" width="3.83203125" style="31" customWidth="1"/>
    <col min="2" max="2" width="9.5" style="34" customWidth="1"/>
    <col min="3" max="3" width="77.5" style="34" customWidth="1"/>
    <col min="4" max="4" width="16.33203125" style="22" customWidth="1"/>
    <col min="5" max="9" width="75.1640625" style="34" customWidth="1"/>
    <col min="10" max="10" width="14.33203125" style="34" customWidth="1"/>
    <col min="11" max="11" width="29.83203125" style="34" customWidth="1"/>
    <col min="12" max="12" width="51.5" style="34" customWidth="1"/>
    <col min="13" max="49" width="11.5" style="31"/>
    <col min="50" max="16384" width="11.5" style="34"/>
  </cols>
  <sheetData>
    <row r="1" spans="2:12" s="31" customFormat="1" ht="21" customHeight="1">
      <c r="D1" s="28"/>
    </row>
    <row r="2" spans="2:12" ht="48.75" customHeight="1">
      <c r="B2" s="110" t="s">
        <v>15</v>
      </c>
      <c r="C2" s="112" t="s">
        <v>16</v>
      </c>
      <c r="D2" s="107" t="s">
        <v>17</v>
      </c>
      <c r="E2" s="108"/>
      <c r="F2" s="108"/>
      <c r="G2" s="108"/>
      <c r="H2" s="108"/>
      <c r="I2" s="109"/>
      <c r="J2" s="110" t="s">
        <v>18</v>
      </c>
      <c r="K2" s="110" t="s">
        <v>19</v>
      </c>
      <c r="L2" s="110" t="s">
        <v>20</v>
      </c>
    </row>
    <row r="3" spans="2:12" ht="100" customHeight="1">
      <c r="B3" s="111"/>
      <c r="C3" s="113"/>
      <c r="D3" s="84" t="s">
        <v>21</v>
      </c>
      <c r="E3" s="24" t="s">
        <v>22</v>
      </c>
      <c r="F3" s="24" t="s">
        <v>23</v>
      </c>
      <c r="G3" s="24" t="s">
        <v>24</v>
      </c>
      <c r="H3" s="24" t="s">
        <v>25</v>
      </c>
      <c r="I3" s="86" t="s">
        <v>26</v>
      </c>
      <c r="J3" s="111"/>
      <c r="K3" s="111"/>
      <c r="L3" s="111"/>
    </row>
    <row r="4" spans="2:12" ht="141.75" customHeight="1">
      <c r="B4" s="23" t="s">
        <v>236</v>
      </c>
      <c r="C4" s="29" t="s">
        <v>237</v>
      </c>
      <c r="D4" s="82">
        <v>1</v>
      </c>
      <c r="E4" s="39" t="s">
        <v>238</v>
      </c>
      <c r="F4" s="39" t="s">
        <v>239</v>
      </c>
      <c r="G4" s="39" t="s">
        <v>240</v>
      </c>
      <c r="H4" s="39" t="s">
        <v>241</v>
      </c>
      <c r="I4" s="87"/>
      <c r="J4" s="38" t="s">
        <v>117</v>
      </c>
      <c r="K4" s="38" t="s">
        <v>118</v>
      </c>
      <c r="L4" s="38" t="s">
        <v>119</v>
      </c>
    </row>
    <row r="5" spans="2:12" ht="141.75" customHeight="1">
      <c r="B5" s="23" t="s">
        <v>242</v>
      </c>
      <c r="C5" s="29" t="s">
        <v>243</v>
      </c>
      <c r="D5" s="82">
        <v>1</v>
      </c>
      <c r="E5" s="39" t="s">
        <v>244</v>
      </c>
      <c r="F5" s="39" t="s">
        <v>245</v>
      </c>
      <c r="G5" s="39" t="s">
        <v>246</v>
      </c>
      <c r="H5" s="39" t="s">
        <v>241</v>
      </c>
      <c r="I5" s="87"/>
      <c r="J5" s="38" t="s">
        <v>117</v>
      </c>
      <c r="K5" s="38" t="s">
        <v>118</v>
      </c>
      <c r="L5" s="38" t="s">
        <v>119</v>
      </c>
    </row>
    <row r="6" spans="2:12" ht="109.5" customHeight="1">
      <c r="B6" s="23" t="s">
        <v>247</v>
      </c>
      <c r="C6" s="29" t="s">
        <v>248</v>
      </c>
      <c r="D6" s="82">
        <v>1</v>
      </c>
      <c r="E6" s="39" t="s">
        <v>249</v>
      </c>
      <c r="F6" s="39" t="s">
        <v>250</v>
      </c>
      <c r="G6" s="39" t="s">
        <v>251</v>
      </c>
      <c r="H6" s="39" t="s">
        <v>252</v>
      </c>
      <c r="I6" s="87"/>
      <c r="J6" s="38" t="s">
        <v>117</v>
      </c>
      <c r="K6" s="38" t="s">
        <v>118</v>
      </c>
      <c r="L6" s="38" t="s">
        <v>119</v>
      </c>
    </row>
    <row r="7" spans="2:12" ht="133.5" customHeight="1">
      <c r="B7" s="23" t="s">
        <v>253</v>
      </c>
      <c r="C7" s="49" t="s">
        <v>254</v>
      </c>
      <c r="D7" s="82">
        <v>1</v>
      </c>
      <c r="E7" s="39" t="s">
        <v>255</v>
      </c>
      <c r="F7" s="39" t="s">
        <v>256</v>
      </c>
      <c r="G7" s="39" t="s">
        <v>257</v>
      </c>
      <c r="H7" s="39" t="s">
        <v>258</v>
      </c>
      <c r="I7" s="87"/>
      <c r="J7" s="38" t="s">
        <v>117</v>
      </c>
      <c r="K7" s="38" t="s">
        <v>118</v>
      </c>
      <c r="L7" s="38" t="s">
        <v>119</v>
      </c>
    </row>
    <row r="8" spans="2:12" s="31" customFormat="1">
      <c r="D8" s="28"/>
    </row>
    <row r="9" spans="2:12" s="31" customFormat="1">
      <c r="D9" s="28"/>
    </row>
    <row r="10" spans="2:12" s="31" customFormat="1">
      <c r="D10" s="28"/>
    </row>
    <row r="11" spans="2:12" s="31" customFormat="1">
      <c r="D11" s="28"/>
    </row>
    <row r="12" spans="2:12" s="31" customFormat="1">
      <c r="D12" s="28"/>
    </row>
    <row r="13" spans="2:12" s="31" customFormat="1">
      <c r="D13" s="28"/>
    </row>
    <row r="14" spans="2:12" s="31" customFormat="1">
      <c r="D14" s="28"/>
    </row>
    <row r="15" spans="2:12" s="31" customFormat="1">
      <c r="D15" s="28"/>
    </row>
    <row r="16" spans="2:12" s="31" customFormat="1">
      <c r="D16" s="28"/>
    </row>
    <row r="17" spans="4:4" s="31" customFormat="1">
      <c r="D17" s="28"/>
    </row>
    <row r="18" spans="4:4" s="31" customFormat="1">
      <c r="D18" s="28"/>
    </row>
    <row r="19" spans="4:4" s="31" customFormat="1">
      <c r="D19" s="28"/>
    </row>
    <row r="20" spans="4:4" s="31" customFormat="1">
      <c r="D20" s="28"/>
    </row>
    <row r="21" spans="4:4" s="31" customFormat="1">
      <c r="D21" s="28"/>
    </row>
    <row r="22" spans="4:4" s="31" customFormat="1">
      <c r="D22" s="28"/>
    </row>
    <row r="23" spans="4:4" s="31" customFormat="1">
      <c r="D23" s="28"/>
    </row>
    <row r="24" spans="4:4" s="31" customFormat="1">
      <c r="D24" s="28"/>
    </row>
    <row r="25" spans="4:4" s="31" customFormat="1">
      <c r="D25" s="28"/>
    </row>
    <row r="26" spans="4:4" s="31" customFormat="1">
      <c r="D26" s="28"/>
    </row>
    <row r="27" spans="4:4" s="31" customFormat="1">
      <c r="D27" s="28"/>
    </row>
    <row r="28" spans="4:4" s="31" customFormat="1">
      <c r="D28" s="28"/>
    </row>
    <row r="29" spans="4:4" s="31" customFormat="1">
      <c r="D29" s="28"/>
    </row>
    <row r="30" spans="4:4" s="31" customFormat="1">
      <c r="D30" s="28"/>
    </row>
    <row r="31" spans="4:4" s="31" customFormat="1">
      <c r="D31" s="28"/>
    </row>
    <row r="32" spans="4:4" s="31" customFormat="1">
      <c r="D32" s="28"/>
    </row>
    <row r="33" spans="4:4" s="31" customFormat="1">
      <c r="D33" s="28"/>
    </row>
    <row r="34" spans="4:4" s="31" customFormat="1">
      <c r="D34" s="28"/>
    </row>
    <row r="35" spans="4:4" s="31" customFormat="1">
      <c r="D35" s="28"/>
    </row>
    <row r="36" spans="4:4" s="31" customFormat="1">
      <c r="D36" s="28"/>
    </row>
    <row r="37" spans="4:4" s="31" customFormat="1">
      <c r="D37" s="28"/>
    </row>
    <row r="38" spans="4:4" s="31" customFormat="1">
      <c r="D38" s="28"/>
    </row>
    <row r="39" spans="4:4" s="31" customFormat="1">
      <c r="D39" s="28"/>
    </row>
    <row r="40" spans="4:4" s="31" customFormat="1">
      <c r="D40" s="28"/>
    </row>
    <row r="41" spans="4:4" s="31" customFormat="1">
      <c r="D41" s="28"/>
    </row>
    <row r="42" spans="4:4" s="31" customFormat="1">
      <c r="D42" s="28"/>
    </row>
    <row r="43" spans="4:4" s="31" customFormat="1">
      <c r="D43" s="28"/>
    </row>
    <row r="44" spans="4:4" s="31" customFormat="1">
      <c r="D44" s="28"/>
    </row>
    <row r="45" spans="4:4" s="31" customFormat="1">
      <c r="D45" s="28"/>
    </row>
    <row r="46" spans="4:4" s="31" customFormat="1">
      <c r="D46" s="28"/>
    </row>
    <row r="47" spans="4:4" s="31" customFormat="1">
      <c r="D47" s="28"/>
    </row>
    <row r="48" spans="4:4" s="31" customFormat="1">
      <c r="D48" s="28"/>
    </row>
    <row r="49" spans="4:4" s="31" customFormat="1">
      <c r="D49" s="28"/>
    </row>
    <row r="50" spans="4:4" s="31" customFormat="1">
      <c r="D50" s="28"/>
    </row>
    <row r="51" spans="4:4" s="31" customFormat="1">
      <c r="D51" s="28"/>
    </row>
    <row r="52" spans="4:4" s="31" customFormat="1">
      <c r="D52" s="28"/>
    </row>
    <row r="53" spans="4:4" s="31" customFormat="1">
      <c r="D53" s="28"/>
    </row>
    <row r="54" spans="4:4" s="31" customFormat="1">
      <c r="D54" s="28"/>
    </row>
    <row r="55" spans="4:4" s="31" customFormat="1">
      <c r="D55" s="28"/>
    </row>
    <row r="56" spans="4:4" s="31" customFormat="1">
      <c r="D56" s="28"/>
    </row>
    <row r="57" spans="4:4" s="31" customFormat="1">
      <c r="D57" s="28"/>
    </row>
    <row r="58" spans="4:4" s="31" customFormat="1">
      <c r="D58" s="28"/>
    </row>
    <row r="59" spans="4:4" s="31" customFormat="1">
      <c r="D59" s="28"/>
    </row>
    <row r="60" spans="4:4" s="31" customFormat="1">
      <c r="D60" s="28"/>
    </row>
    <row r="61" spans="4:4" s="31" customFormat="1">
      <c r="D61" s="28"/>
    </row>
    <row r="62" spans="4:4" s="31" customFormat="1">
      <c r="D62" s="28"/>
    </row>
    <row r="63" spans="4:4" s="31" customFormat="1">
      <c r="D63" s="28"/>
    </row>
    <row r="64" spans="4:4" s="31" customFormat="1">
      <c r="D64" s="28"/>
    </row>
    <row r="65" spans="4:4" s="31" customFormat="1">
      <c r="D65" s="28"/>
    </row>
    <row r="66" spans="4:4" s="31" customFormat="1">
      <c r="D66" s="28"/>
    </row>
    <row r="67" spans="4:4" s="31" customFormat="1">
      <c r="D67" s="28"/>
    </row>
    <row r="68" spans="4:4" s="31" customFormat="1">
      <c r="D68" s="28"/>
    </row>
    <row r="69" spans="4:4" s="31" customFormat="1">
      <c r="D69" s="28"/>
    </row>
    <row r="70" spans="4:4" s="31" customFormat="1">
      <c r="D70" s="28"/>
    </row>
    <row r="71" spans="4:4" s="31" customFormat="1">
      <c r="D71" s="28"/>
    </row>
    <row r="72" spans="4:4" s="31" customFormat="1">
      <c r="D72" s="28"/>
    </row>
    <row r="73" spans="4:4" s="31" customFormat="1">
      <c r="D73" s="28"/>
    </row>
    <row r="74" spans="4:4" s="31" customFormat="1">
      <c r="D74" s="28"/>
    </row>
    <row r="75" spans="4:4" s="31" customFormat="1">
      <c r="D75" s="28"/>
    </row>
    <row r="76" spans="4:4" s="31" customFormat="1">
      <c r="D76" s="28"/>
    </row>
    <row r="77" spans="4:4" s="31" customFormat="1">
      <c r="D77" s="28"/>
    </row>
    <row r="78" spans="4:4" s="31" customFormat="1">
      <c r="D78" s="28"/>
    </row>
    <row r="79" spans="4:4" s="31" customFormat="1">
      <c r="D79" s="28"/>
    </row>
    <row r="80" spans="4:4" s="31" customFormat="1">
      <c r="D80" s="28"/>
    </row>
    <row r="81" spans="4:4" s="31" customFormat="1">
      <c r="D81" s="28"/>
    </row>
    <row r="82" spans="4:4" s="31" customFormat="1">
      <c r="D82" s="28"/>
    </row>
    <row r="83" spans="4:4" s="31" customFormat="1">
      <c r="D83" s="28"/>
    </row>
    <row r="84" spans="4:4" s="31" customFormat="1">
      <c r="D84" s="28"/>
    </row>
    <row r="85" spans="4:4" s="31" customFormat="1">
      <c r="D85" s="28"/>
    </row>
    <row r="86" spans="4:4" s="31" customFormat="1">
      <c r="D86" s="28"/>
    </row>
    <row r="87" spans="4:4" s="31" customFormat="1">
      <c r="D87" s="28"/>
    </row>
    <row r="88" spans="4:4" s="31" customFormat="1">
      <c r="D88" s="28"/>
    </row>
    <row r="89" spans="4:4" s="31" customFormat="1">
      <c r="D89" s="28"/>
    </row>
    <row r="90" spans="4:4" s="31" customFormat="1">
      <c r="D90" s="28"/>
    </row>
    <row r="91" spans="4:4" s="31" customFormat="1">
      <c r="D91" s="28"/>
    </row>
    <row r="92" spans="4:4" s="31" customFormat="1">
      <c r="D92" s="28"/>
    </row>
    <row r="93" spans="4:4" s="31" customFormat="1">
      <c r="D93" s="28"/>
    </row>
    <row r="94" spans="4:4" s="31" customFormat="1">
      <c r="D94" s="28"/>
    </row>
    <row r="95" spans="4:4" s="31" customFormat="1">
      <c r="D95" s="28"/>
    </row>
    <row r="96" spans="4:4" s="31" customFormat="1">
      <c r="D96" s="28"/>
    </row>
    <row r="97" spans="4:4" s="31" customFormat="1">
      <c r="D97" s="28"/>
    </row>
    <row r="98" spans="4:4" s="31" customFormat="1">
      <c r="D98" s="28"/>
    </row>
    <row r="99" spans="4:4" s="31" customFormat="1">
      <c r="D99" s="28"/>
    </row>
    <row r="100" spans="4:4" s="31" customFormat="1">
      <c r="D100" s="28"/>
    </row>
    <row r="101" spans="4:4" s="31" customFormat="1">
      <c r="D101" s="28"/>
    </row>
    <row r="102" spans="4:4" s="31" customFormat="1">
      <c r="D102" s="28"/>
    </row>
    <row r="103" spans="4:4" s="31" customFormat="1">
      <c r="D103" s="28"/>
    </row>
    <row r="104" spans="4:4" s="31" customFormat="1">
      <c r="D104" s="28"/>
    </row>
    <row r="105" spans="4:4" s="31" customFormat="1">
      <c r="D105" s="28"/>
    </row>
    <row r="106" spans="4:4" s="31" customFormat="1">
      <c r="D106" s="28"/>
    </row>
    <row r="107" spans="4:4" s="31" customFormat="1">
      <c r="D107" s="28"/>
    </row>
    <row r="108" spans="4:4" s="31" customFormat="1">
      <c r="D108" s="28"/>
    </row>
    <row r="109" spans="4:4" s="31" customFormat="1">
      <c r="D109" s="28"/>
    </row>
    <row r="110" spans="4:4" s="31" customFormat="1">
      <c r="D110" s="28"/>
    </row>
    <row r="111" spans="4:4" s="31" customFormat="1">
      <c r="D111" s="28"/>
    </row>
    <row r="112" spans="4:4" s="31" customFormat="1">
      <c r="D112" s="28"/>
    </row>
    <row r="113" spans="4:4" s="31" customFormat="1">
      <c r="D113" s="28"/>
    </row>
    <row r="114" spans="4:4" s="31" customFormat="1">
      <c r="D114" s="28"/>
    </row>
    <row r="115" spans="4:4" s="31" customFormat="1">
      <c r="D115" s="28"/>
    </row>
    <row r="116" spans="4:4" s="31" customFormat="1">
      <c r="D116" s="28"/>
    </row>
    <row r="117" spans="4:4" s="31" customFormat="1">
      <c r="D117" s="28"/>
    </row>
    <row r="118" spans="4:4" s="31" customFormat="1">
      <c r="D118" s="28"/>
    </row>
    <row r="119" spans="4:4" s="31" customFormat="1">
      <c r="D119" s="28"/>
    </row>
    <row r="120" spans="4:4" s="31" customFormat="1">
      <c r="D120" s="28"/>
    </row>
    <row r="121" spans="4:4" s="31" customFormat="1">
      <c r="D121" s="28"/>
    </row>
    <row r="122" spans="4:4" s="31" customFormat="1">
      <c r="D122" s="28"/>
    </row>
    <row r="123" spans="4:4" s="31" customFormat="1">
      <c r="D123" s="28"/>
    </row>
    <row r="124" spans="4:4" s="31" customFormat="1">
      <c r="D124" s="28"/>
    </row>
    <row r="125" spans="4:4" s="31" customFormat="1">
      <c r="D125" s="28"/>
    </row>
    <row r="126" spans="4:4" s="31" customFormat="1">
      <c r="D126" s="28"/>
    </row>
    <row r="127" spans="4:4" s="31" customFormat="1">
      <c r="D127" s="28"/>
    </row>
    <row r="128" spans="4:4" s="31" customFormat="1">
      <c r="D128" s="28"/>
    </row>
    <row r="129" spans="4:4" s="31" customFormat="1">
      <c r="D129" s="28"/>
    </row>
    <row r="130" spans="4:4" s="31" customFormat="1">
      <c r="D130" s="28"/>
    </row>
    <row r="131" spans="4:4" s="31" customFormat="1">
      <c r="D131" s="28"/>
    </row>
    <row r="132" spans="4:4" s="31" customFormat="1">
      <c r="D132" s="28"/>
    </row>
    <row r="133" spans="4:4" s="31" customFormat="1">
      <c r="D133" s="28"/>
    </row>
    <row r="134" spans="4:4" s="31" customFormat="1">
      <c r="D134" s="28"/>
    </row>
    <row r="135" spans="4:4" s="31" customFormat="1">
      <c r="D135" s="28"/>
    </row>
    <row r="136" spans="4:4" s="31" customFormat="1">
      <c r="D136" s="28"/>
    </row>
    <row r="137" spans="4:4" s="31" customFormat="1">
      <c r="D137" s="28"/>
    </row>
    <row r="138" spans="4:4" s="31" customFormat="1">
      <c r="D138" s="28"/>
    </row>
    <row r="139" spans="4:4" s="31" customFormat="1">
      <c r="D139" s="28"/>
    </row>
    <row r="140" spans="4:4" s="31" customFormat="1">
      <c r="D140" s="28"/>
    </row>
    <row r="141" spans="4:4" s="31" customFormat="1">
      <c r="D141" s="28"/>
    </row>
    <row r="142" spans="4:4" s="31" customFormat="1">
      <c r="D142" s="28"/>
    </row>
    <row r="143" spans="4:4" s="31" customFormat="1">
      <c r="D143" s="28"/>
    </row>
    <row r="144" spans="4:4" s="31" customFormat="1">
      <c r="D144" s="28"/>
    </row>
    <row r="145" spans="4:4" s="31" customFormat="1">
      <c r="D145" s="28"/>
    </row>
    <row r="146" spans="4:4" s="31" customFormat="1">
      <c r="D146" s="28"/>
    </row>
    <row r="147" spans="4:4" s="31" customFormat="1">
      <c r="D147" s="28"/>
    </row>
    <row r="148" spans="4:4" s="31" customFormat="1">
      <c r="D148" s="28"/>
    </row>
    <row r="149" spans="4:4" s="31" customFormat="1">
      <c r="D149" s="28"/>
    </row>
    <row r="150" spans="4:4" s="31" customFormat="1">
      <c r="D150" s="28"/>
    </row>
    <row r="151" spans="4:4" s="31" customFormat="1">
      <c r="D151" s="28"/>
    </row>
    <row r="152" spans="4:4" s="31" customFormat="1">
      <c r="D152" s="28"/>
    </row>
    <row r="153" spans="4:4" s="31" customFormat="1">
      <c r="D153" s="28"/>
    </row>
    <row r="154" spans="4:4" s="31" customFormat="1">
      <c r="D154" s="28"/>
    </row>
    <row r="155" spans="4:4" s="31" customFormat="1">
      <c r="D155" s="28"/>
    </row>
    <row r="156" spans="4:4" s="31" customFormat="1">
      <c r="D156" s="28"/>
    </row>
    <row r="157" spans="4:4" s="31" customFormat="1">
      <c r="D157" s="28"/>
    </row>
    <row r="158" spans="4:4" s="31" customFormat="1">
      <c r="D158" s="28"/>
    </row>
    <row r="159" spans="4:4" s="31" customFormat="1">
      <c r="D159" s="28"/>
    </row>
    <row r="160" spans="4:4" s="31" customFormat="1">
      <c r="D160" s="28"/>
    </row>
    <row r="161" spans="4:4" s="31" customFormat="1">
      <c r="D161" s="28"/>
    </row>
    <row r="162" spans="4:4" s="31" customFormat="1">
      <c r="D162" s="28"/>
    </row>
    <row r="163" spans="4:4" s="31" customFormat="1">
      <c r="D163" s="28"/>
    </row>
    <row r="164" spans="4:4" s="31" customFormat="1">
      <c r="D164" s="28"/>
    </row>
    <row r="165" spans="4:4" s="31" customFormat="1">
      <c r="D165" s="28"/>
    </row>
    <row r="166" spans="4:4" s="31" customFormat="1">
      <c r="D166" s="28"/>
    </row>
    <row r="167" spans="4:4" s="31" customFormat="1">
      <c r="D167" s="28"/>
    </row>
    <row r="168" spans="4:4" s="31" customFormat="1">
      <c r="D168" s="28"/>
    </row>
    <row r="169" spans="4:4" s="31" customFormat="1">
      <c r="D169" s="28"/>
    </row>
    <row r="170" spans="4:4" s="31" customFormat="1">
      <c r="D170" s="28"/>
    </row>
    <row r="171" spans="4:4" s="31" customFormat="1">
      <c r="D171" s="28"/>
    </row>
    <row r="172" spans="4:4" s="31" customFormat="1">
      <c r="D172" s="28"/>
    </row>
    <row r="173" spans="4:4" s="31" customFormat="1">
      <c r="D173" s="28"/>
    </row>
    <row r="174" spans="4:4" s="31" customFormat="1">
      <c r="D174" s="28"/>
    </row>
    <row r="175" spans="4:4" s="31" customFormat="1">
      <c r="D175" s="28"/>
    </row>
    <row r="176" spans="4:4" s="31" customFormat="1">
      <c r="D176" s="28"/>
    </row>
    <row r="177" spans="4:4" s="31" customFormat="1">
      <c r="D177" s="28"/>
    </row>
    <row r="178" spans="4:4" s="31" customFormat="1">
      <c r="D178" s="28"/>
    </row>
    <row r="179" spans="4:4" s="31" customFormat="1">
      <c r="D179" s="28"/>
    </row>
    <row r="180" spans="4:4" s="31" customFormat="1">
      <c r="D180" s="28"/>
    </row>
    <row r="181" spans="4:4" s="31" customFormat="1">
      <c r="D181" s="28"/>
    </row>
    <row r="182" spans="4:4" s="31" customFormat="1">
      <c r="D182" s="28"/>
    </row>
    <row r="183" spans="4:4" s="31" customFormat="1">
      <c r="D183" s="28"/>
    </row>
    <row r="184" spans="4:4" s="31" customFormat="1">
      <c r="D184" s="28"/>
    </row>
    <row r="185" spans="4:4" s="31" customFormat="1">
      <c r="D185" s="28"/>
    </row>
    <row r="186" spans="4:4" s="31" customFormat="1">
      <c r="D186" s="28"/>
    </row>
    <row r="187" spans="4:4" s="31" customFormat="1">
      <c r="D187" s="28"/>
    </row>
    <row r="188" spans="4:4" s="31" customFormat="1">
      <c r="D188" s="28"/>
    </row>
    <row r="189" spans="4:4" s="31" customFormat="1">
      <c r="D189" s="28"/>
    </row>
    <row r="190" spans="4:4" s="31" customFormat="1">
      <c r="D190" s="28"/>
    </row>
    <row r="191" spans="4:4" s="31" customFormat="1">
      <c r="D191" s="28"/>
    </row>
    <row r="192" spans="4:4" s="31" customFormat="1">
      <c r="D192" s="28"/>
    </row>
    <row r="193" spans="4:4" s="31" customFormat="1">
      <c r="D193" s="28"/>
    </row>
    <row r="194" spans="4:4" s="31" customFormat="1">
      <c r="D194" s="28"/>
    </row>
    <row r="195" spans="4:4" s="31" customFormat="1">
      <c r="D195" s="28"/>
    </row>
    <row r="196" spans="4:4" s="31" customFormat="1">
      <c r="D196" s="28"/>
    </row>
    <row r="197" spans="4:4" s="31" customFormat="1">
      <c r="D197" s="28"/>
    </row>
    <row r="198" spans="4:4" s="31" customFormat="1">
      <c r="D198" s="28"/>
    </row>
    <row r="199" spans="4:4" s="31" customFormat="1">
      <c r="D199" s="28"/>
    </row>
    <row r="200" spans="4:4" s="31" customFormat="1">
      <c r="D200" s="28"/>
    </row>
    <row r="201" spans="4:4" s="31" customFormat="1">
      <c r="D201" s="28"/>
    </row>
    <row r="202" spans="4:4" s="31" customFormat="1">
      <c r="D202" s="28"/>
    </row>
    <row r="203" spans="4:4" s="31" customFormat="1">
      <c r="D203" s="28"/>
    </row>
    <row r="204" spans="4:4" s="31" customFormat="1">
      <c r="D204" s="28"/>
    </row>
    <row r="205" spans="4:4" s="31" customFormat="1">
      <c r="D205" s="28"/>
    </row>
    <row r="206" spans="4:4" s="31" customFormat="1">
      <c r="D206" s="28"/>
    </row>
    <row r="207" spans="4:4" s="31" customFormat="1">
      <c r="D207" s="28"/>
    </row>
    <row r="208" spans="4:4" s="31" customFormat="1">
      <c r="D208" s="28"/>
    </row>
    <row r="209" spans="4:4" s="31" customFormat="1">
      <c r="D209" s="28"/>
    </row>
    <row r="210" spans="4:4" s="31" customFormat="1">
      <c r="D210" s="28"/>
    </row>
    <row r="211" spans="4:4" s="31" customFormat="1">
      <c r="D211" s="28"/>
    </row>
    <row r="212" spans="4:4" s="31" customFormat="1">
      <c r="D212" s="28"/>
    </row>
    <row r="213" spans="4:4" s="31" customFormat="1">
      <c r="D213" s="28"/>
    </row>
    <row r="214" spans="4:4" s="31" customFormat="1">
      <c r="D214" s="28"/>
    </row>
    <row r="215" spans="4:4" s="31" customFormat="1">
      <c r="D215" s="28"/>
    </row>
    <row r="216" spans="4:4" s="31" customFormat="1">
      <c r="D216" s="28"/>
    </row>
    <row r="217" spans="4:4" s="31" customFormat="1">
      <c r="D217" s="28"/>
    </row>
    <row r="218" spans="4:4" s="31" customFormat="1">
      <c r="D218" s="28"/>
    </row>
    <row r="219" spans="4:4" s="31" customFormat="1">
      <c r="D219" s="28"/>
    </row>
    <row r="220" spans="4:4" s="31" customFormat="1">
      <c r="D220" s="28"/>
    </row>
    <row r="221" spans="4:4" s="31" customFormat="1">
      <c r="D221" s="28"/>
    </row>
    <row r="222" spans="4:4" s="31" customFormat="1">
      <c r="D222" s="28"/>
    </row>
    <row r="223" spans="4:4" s="31" customFormat="1">
      <c r="D223" s="28"/>
    </row>
    <row r="224" spans="4:4" s="31" customFormat="1">
      <c r="D224" s="28"/>
    </row>
    <row r="225" spans="4:4" s="31" customFormat="1">
      <c r="D225" s="28"/>
    </row>
    <row r="226" spans="4:4" s="31" customFormat="1">
      <c r="D226" s="28"/>
    </row>
    <row r="227" spans="4:4" s="31" customFormat="1">
      <c r="D227" s="28"/>
    </row>
    <row r="228" spans="4:4" s="31" customFormat="1">
      <c r="D228" s="28"/>
    </row>
    <row r="229" spans="4:4" s="31" customFormat="1">
      <c r="D229" s="28"/>
    </row>
    <row r="230" spans="4:4" s="31" customFormat="1">
      <c r="D230" s="28"/>
    </row>
    <row r="231" spans="4:4" s="31" customFormat="1">
      <c r="D231" s="28"/>
    </row>
    <row r="232" spans="4:4" s="31" customFormat="1">
      <c r="D232" s="28"/>
    </row>
    <row r="233" spans="4:4" s="31" customFormat="1">
      <c r="D233" s="28"/>
    </row>
    <row r="234" spans="4:4" s="31" customFormat="1">
      <c r="D234" s="28"/>
    </row>
    <row r="235" spans="4:4" s="31" customFormat="1">
      <c r="D235" s="28"/>
    </row>
    <row r="236" spans="4:4" s="31" customFormat="1">
      <c r="D236" s="28"/>
    </row>
    <row r="237" spans="4:4" s="31" customFormat="1">
      <c r="D237" s="28"/>
    </row>
    <row r="238" spans="4:4" s="31" customFormat="1">
      <c r="D238" s="28"/>
    </row>
    <row r="239" spans="4:4" s="31" customFormat="1">
      <c r="D239" s="28"/>
    </row>
    <row r="240" spans="4:4" s="31" customFormat="1">
      <c r="D240" s="28"/>
    </row>
    <row r="241" spans="4:4" s="31" customFormat="1">
      <c r="D241" s="28"/>
    </row>
    <row r="242" spans="4:4" s="31" customFormat="1">
      <c r="D242" s="28"/>
    </row>
    <row r="243" spans="4:4" s="31" customFormat="1">
      <c r="D243" s="28"/>
    </row>
    <row r="244" spans="4:4" s="31" customFormat="1">
      <c r="D244" s="28"/>
    </row>
    <row r="245" spans="4:4" s="31" customFormat="1">
      <c r="D245" s="28"/>
    </row>
    <row r="246" spans="4:4" s="31" customFormat="1">
      <c r="D246" s="28"/>
    </row>
    <row r="247" spans="4:4" s="31" customFormat="1">
      <c r="D247" s="28"/>
    </row>
    <row r="248" spans="4:4" s="31" customFormat="1">
      <c r="D248" s="28"/>
    </row>
    <row r="249" spans="4:4" s="31" customFormat="1">
      <c r="D249" s="28"/>
    </row>
    <row r="250" spans="4:4" s="31" customFormat="1">
      <c r="D250" s="28"/>
    </row>
    <row r="251" spans="4:4" s="31" customFormat="1">
      <c r="D251" s="28"/>
    </row>
    <row r="252" spans="4:4" s="31" customFormat="1">
      <c r="D252" s="28"/>
    </row>
    <row r="253" spans="4:4" s="31" customFormat="1">
      <c r="D253" s="28"/>
    </row>
    <row r="254" spans="4:4" s="31" customFormat="1">
      <c r="D254" s="28"/>
    </row>
    <row r="255" spans="4:4" s="31" customFormat="1">
      <c r="D255" s="28"/>
    </row>
    <row r="256" spans="4:4" s="31" customFormat="1">
      <c r="D256" s="28"/>
    </row>
    <row r="257" spans="4:4" s="31" customFormat="1">
      <c r="D257" s="28"/>
    </row>
    <row r="258" spans="4:4" s="31" customFormat="1">
      <c r="D258" s="28"/>
    </row>
    <row r="259" spans="4:4" s="31" customFormat="1">
      <c r="D259" s="28"/>
    </row>
    <row r="260" spans="4:4" s="31" customFormat="1">
      <c r="D260" s="28"/>
    </row>
    <row r="261" spans="4:4" s="31" customFormat="1">
      <c r="D261" s="28"/>
    </row>
    <row r="262" spans="4:4" s="31" customFormat="1">
      <c r="D262" s="28"/>
    </row>
    <row r="263" spans="4:4" s="31" customFormat="1">
      <c r="D263" s="28"/>
    </row>
    <row r="264" spans="4:4" s="31" customFormat="1">
      <c r="D264" s="28"/>
    </row>
    <row r="265" spans="4:4" s="31" customFormat="1">
      <c r="D265" s="28"/>
    </row>
    <row r="266" spans="4:4" s="31" customFormat="1">
      <c r="D266" s="28"/>
    </row>
    <row r="267" spans="4:4" s="31" customFormat="1">
      <c r="D267" s="28"/>
    </row>
    <row r="268" spans="4:4" s="31" customFormat="1">
      <c r="D268" s="28"/>
    </row>
    <row r="269" spans="4:4" s="31" customFormat="1">
      <c r="D269" s="28"/>
    </row>
    <row r="270" spans="4:4" s="31" customFormat="1">
      <c r="D270" s="28"/>
    </row>
    <row r="271" spans="4:4" s="31" customFormat="1">
      <c r="D271" s="28"/>
    </row>
    <row r="272" spans="4:4" s="31" customFormat="1">
      <c r="D272" s="28"/>
    </row>
    <row r="273" spans="4:4" s="31" customFormat="1">
      <c r="D273" s="28"/>
    </row>
    <row r="274" spans="4:4" s="31" customFormat="1">
      <c r="D274" s="28"/>
    </row>
    <row r="275" spans="4:4" s="31" customFormat="1">
      <c r="D275" s="28"/>
    </row>
    <row r="276" spans="4:4" s="31" customFormat="1">
      <c r="D276" s="28"/>
    </row>
    <row r="277" spans="4:4" s="31" customFormat="1">
      <c r="D277" s="28"/>
    </row>
    <row r="278" spans="4:4" s="31" customFormat="1">
      <c r="D278" s="28"/>
    </row>
    <row r="279" spans="4:4" s="31" customFormat="1">
      <c r="D279" s="28"/>
    </row>
    <row r="280" spans="4:4" s="31" customFormat="1">
      <c r="D280" s="28"/>
    </row>
    <row r="281" spans="4:4" s="31" customFormat="1">
      <c r="D281" s="28"/>
    </row>
    <row r="282" spans="4:4" s="31" customFormat="1">
      <c r="D282" s="28"/>
    </row>
    <row r="283" spans="4:4" s="31" customFormat="1">
      <c r="D283" s="28"/>
    </row>
    <row r="284" spans="4:4" s="31" customFormat="1">
      <c r="D284" s="28"/>
    </row>
    <row r="285" spans="4:4" s="31" customFormat="1">
      <c r="D285" s="28"/>
    </row>
    <row r="286" spans="4:4" s="31" customFormat="1">
      <c r="D286" s="28"/>
    </row>
    <row r="287" spans="4:4" s="31" customFormat="1">
      <c r="D287" s="28"/>
    </row>
    <row r="288" spans="4:4" s="31" customFormat="1">
      <c r="D288" s="28"/>
    </row>
    <row r="289" spans="4:4" s="31" customFormat="1">
      <c r="D289" s="28"/>
    </row>
    <row r="290" spans="4:4" s="31" customFormat="1">
      <c r="D290" s="28"/>
    </row>
    <row r="291" spans="4:4" s="31" customFormat="1">
      <c r="D291" s="28"/>
    </row>
    <row r="292" spans="4:4" s="31" customFormat="1">
      <c r="D292" s="28"/>
    </row>
    <row r="293" spans="4:4" s="31" customFormat="1">
      <c r="D293" s="28"/>
    </row>
    <row r="294" spans="4:4" s="31" customFormat="1">
      <c r="D294" s="28"/>
    </row>
    <row r="295" spans="4:4" s="31" customFormat="1">
      <c r="D295" s="28"/>
    </row>
    <row r="296" spans="4:4" s="31" customFormat="1">
      <c r="D296" s="28"/>
    </row>
    <row r="297" spans="4:4" s="31" customFormat="1">
      <c r="D297" s="28"/>
    </row>
    <row r="298" spans="4:4" s="31" customFormat="1">
      <c r="D298" s="28"/>
    </row>
    <row r="299" spans="4:4" s="31" customFormat="1">
      <c r="D299" s="28"/>
    </row>
    <row r="300" spans="4:4" s="31" customFormat="1">
      <c r="D300" s="28"/>
    </row>
    <row r="301" spans="4:4" s="31" customFormat="1">
      <c r="D301" s="28"/>
    </row>
    <row r="302" spans="4:4" s="31" customFormat="1">
      <c r="D302" s="28"/>
    </row>
    <row r="303" spans="4:4" s="31" customFormat="1">
      <c r="D303" s="28"/>
    </row>
    <row r="304" spans="4:4" s="31" customFormat="1">
      <c r="D304" s="28"/>
    </row>
    <row r="305" spans="4:4" s="31" customFormat="1">
      <c r="D305" s="28"/>
    </row>
    <row r="306" spans="4:4" s="31" customFormat="1">
      <c r="D306" s="28"/>
    </row>
    <row r="307" spans="4:4" s="31" customFormat="1">
      <c r="D307" s="28"/>
    </row>
    <row r="308" spans="4:4" s="31" customFormat="1">
      <c r="D308" s="28"/>
    </row>
    <row r="309" spans="4:4" s="31" customFormat="1">
      <c r="D309" s="28"/>
    </row>
    <row r="310" spans="4:4" s="31" customFormat="1">
      <c r="D310" s="28"/>
    </row>
    <row r="311" spans="4:4" s="31" customFormat="1">
      <c r="D311" s="28"/>
    </row>
    <row r="312" spans="4:4" s="31" customFormat="1">
      <c r="D312" s="28"/>
    </row>
    <row r="313" spans="4:4" s="31" customFormat="1">
      <c r="D313" s="28"/>
    </row>
    <row r="314" spans="4:4" s="31" customFormat="1">
      <c r="D314" s="28"/>
    </row>
    <row r="315" spans="4:4" s="31" customFormat="1">
      <c r="D315" s="28"/>
    </row>
    <row r="316" spans="4:4" s="31" customFormat="1">
      <c r="D316" s="28"/>
    </row>
    <row r="317" spans="4:4" s="31" customFormat="1">
      <c r="D317" s="28"/>
    </row>
    <row r="318" spans="4:4" s="31" customFormat="1">
      <c r="D318" s="28"/>
    </row>
    <row r="319" spans="4:4" s="31" customFormat="1">
      <c r="D319" s="28"/>
    </row>
    <row r="320" spans="4:4" s="31" customFormat="1">
      <c r="D320" s="28"/>
    </row>
    <row r="321" spans="4:4" s="31" customFormat="1">
      <c r="D321" s="28"/>
    </row>
    <row r="322" spans="4:4" s="31" customFormat="1">
      <c r="D322" s="28"/>
    </row>
    <row r="323" spans="4:4" s="31" customFormat="1">
      <c r="D323" s="28"/>
    </row>
    <row r="324" spans="4:4" s="31" customFormat="1">
      <c r="D324" s="28"/>
    </row>
    <row r="325" spans="4:4" s="31" customFormat="1">
      <c r="D325" s="28"/>
    </row>
    <row r="326" spans="4:4" s="31" customFormat="1">
      <c r="D326" s="28"/>
    </row>
    <row r="327" spans="4:4" s="31" customFormat="1">
      <c r="D327" s="28"/>
    </row>
    <row r="328" spans="4:4" s="31" customFormat="1">
      <c r="D328" s="28"/>
    </row>
    <row r="329" spans="4:4" s="31" customFormat="1">
      <c r="D329" s="28"/>
    </row>
    <row r="330" spans="4:4" s="31" customFormat="1">
      <c r="D330" s="28"/>
    </row>
    <row r="331" spans="4:4" s="31" customFormat="1">
      <c r="D331" s="28"/>
    </row>
    <row r="332" spans="4:4" s="31" customFormat="1">
      <c r="D332" s="28"/>
    </row>
    <row r="333" spans="4:4" s="31" customFormat="1">
      <c r="D333" s="28"/>
    </row>
    <row r="334" spans="4:4" s="31" customFormat="1">
      <c r="D334" s="28"/>
    </row>
    <row r="335" spans="4:4" s="31" customFormat="1">
      <c r="D335" s="28"/>
    </row>
    <row r="336" spans="4:4" s="31" customFormat="1">
      <c r="D336" s="28"/>
    </row>
    <row r="337" spans="4:4" s="31" customFormat="1">
      <c r="D337" s="28"/>
    </row>
    <row r="338" spans="4:4" s="31" customFormat="1">
      <c r="D338" s="28"/>
    </row>
    <row r="339" spans="4:4" s="31" customFormat="1">
      <c r="D339" s="28"/>
    </row>
    <row r="340" spans="4:4" s="31" customFormat="1">
      <c r="D340" s="28"/>
    </row>
    <row r="341" spans="4:4" s="31" customFormat="1">
      <c r="D341" s="28"/>
    </row>
    <row r="342" spans="4:4" s="31" customFormat="1">
      <c r="D342" s="28"/>
    </row>
    <row r="343" spans="4:4" s="31" customFormat="1">
      <c r="D343" s="28"/>
    </row>
    <row r="344" spans="4:4" s="31" customFormat="1">
      <c r="D344" s="28"/>
    </row>
    <row r="345" spans="4:4" s="31" customFormat="1">
      <c r="D345" s="28"/>
    </row>
    <row r="346" spans="4:4" s="31" customFormat="1">
      <c r="D346" s="28"/>
    </row>
    <row r="347" spans="4:4" s="31" customFormat="1">
      <c r="D347" s="28"/>
    </row>
    <row r="348" spans="4:4" s="31" customFormat="1">
      <c r="D348" s="28"/>
    </row>
    <row r="349" spans="4:4" s="31" customFormat="1">
      <c r="D349" s="28"/>
    </row>
    <row r="350" spans="4:4" s="31" customFormat="1">
      <c r="D350" s="28"/>
    </row>
    <row r="351" spans="4:4" s="31" customFormat="1">
      <c r="D351" s="28"/>
    </row>
    <row r="352" spans="4:4" s="31" customFormat="1">
      <c r="D352" s="28"/>
    </row>
    <row r="353" spans="4:4" s="31" customFormat="1">
      <c r="D353" s="28"/>
    </row>
    <row r="354" spans="4:4" s="31" customFormat="1">
      <c r="D354" s="28"/>
    </row>
    <row r="355" spans="4:4" s="31" customFormat="1">
      <c r="D355" s="28"/>
    </row>
    <row r="356" spans="4:4" s="31" customFormat="1">
      <c r="D356" s="28"/>
    </row>
    <row r="357" spans="4:4" s="31" customFormat="1">
      <c r="D357" s="28"/>
    </row>
    <row r="358" spans="4:4" s="31" customFormat="1">
      <c r="D358" s="28"/>
    </row>
    <row r="359" spans="4:4" s="31" customFormat="1">
      <c r="D359" s="28"/>
    </row>
    <row r="360" spans="4:4" s="31" customFormat="1">
      <c r="D360" s="28"/>
    </row>
    <row r="361" spans="4:4" s="31" customFormat="1">
      <c r="D361" s="28"/>
    </row>
    <row r="362" spans="4:4" s="31" customFormat="1">
      <c r="D362" s="28"/>
    </row>
    <row r="363" spans="4:4" s="31" customFormat="1">
      <c r="D363" s="28"/>
    </row>
    <row r="364" spans="4:4" s="31" customFormat="1">
      <c r="D364" s="28"/>
    </row>
    <row r="365" spans="4:4" s="31" customFormat="1">
      <c r="D365" s="28"/>
    </row>
    <row r="366" spans="4:4" s="31" customFormat="1">
      <c r="D366" s="28"/>
    </row>
    <row r="367" spans="4:4" s="31" customFormat="1">
      <c r="D367" s="28"/>
    </row>
    <row r="368" spans="4:4" s="31" customFormat="1">
      <c r="D368" s="28"/>
    </row>
    <row r="369" spans="4:4" s="31" customFormat="1">
      <c r="D369" s="28"/>
    </row>
    <row r="370" spans="4:4" s="31" customFormat="1">
      <c r="D370" s="28"/>
    </row>
    <row r="371" spans="4:4" s="31" customFormat="1">
      <c r="D371" s="28"/>
    </row>
    <row r="372" spans="4:4" s="31" customFormat="1">
      <c r="D372" s="28"/>
    </row>
    <row r="373" spans="4:4" s="31" customFormat="1">
      <c r="D373" s="28"/>
    </row>
    <row r="374" spans="4:4" s="31" customFormat="1">
      <c r="D374" s="28"/>
    </row>
    <row r="375" spans="4:4" s="31" customFormat="1">
      <c r="D375" s="28"/>
    </row>
    <row r="376" spans="4:4" s="31" customFormat="1">
      <c r="D376" s="28"/>
    </row>
    <row r="377" spans="4:4" s="31" customFormat="1">
      <c r="D377" s="28"/>
    </row>
    <row r="378" spans="4:4" s="31" customFormat="1">
      <c r="D378" s="28"/>
    </row>
    <row r="379" spans="4:4" s="31" customFormat="1">
      <c r="D379" s="28"/>
    </row>
    <row r="380" spans="4:4" s="31" customFormat="1">
      <c r="D380" s="28"/>
    </row>
    <row r="381" spans="4:4" s="31" customFormat="1">
      <c r="D381" s="28"/>
    </row>
    <row r="382" spans="4:4" s="31" customFormat="1">
      <c r="D382" s="28"/>
    </row>
    <row r="383" spans="4:4" s="31" customFormat="1">
      <c r="D383" s="28"/>
    </row>
    <row r="384" spans="4:4" s="31" customFormat="1">
      <c r="D384" s="28"/>
    </row>
    <row r="385" spans="4:4" s="31" customFormat="1">
      <c r="D385" s="28"/>
    </row>
    <row r="386" spans="4:4" s="31" customFormat="1">
      <c r="D386" s="28"/>
    </row>
    <row r="387" spans="4:4" s="31" customFormat="1">
      <c r="D387" s="28"/>
    </row>
    <row r="388" spans="4:4" s="31" customFormat="1">
      <c r="D388" s="28"/>
    </row>
    <row r="389" spans="4:4" s="31" customFormat="1">
      <c r="D389" s="28"/>
    </row>
    <row r="390" spans="4:4" s="31" customFormat="1">
      <c r="D390" s="28"/>
    </row>
    <row r="391" spans="4:4" s="31" customFormat="1">
      <c r="D391" s="28"/>
    </row>
    <row r="392" spans="4:4" s="31" customFormat="1">
      <c r="D392" s="28"/>
    </row>
    <row r="393" spans="4:4" s="31" customFormat="1">
      <c r="D393" s="28"/>
    </row>
    <row r="394" spans="4:4" s="31" customFormat="1">
      <c r="D394" s="28"/>
    </row>
    <row r="395" spans="4:4" s="31" customFormat="1">
      <c r="D395" s="28"/>
    </row>
    <row r="396" spans="4:4" s="31" customFormat="1">
      <c r="D396" s="28"/>
    </row>
    <row r="397" spans="4:4" s="31" customFormat="1">
      <c r="D397" s="28"/>
    </row>
    <row r="398" spans="4:4" s="31" customFormat="1">
      <c r="D398" s="28"/>
    </row>
    <row r="399" spans="4:4" s="31" customFormat="1">
      <c r="D399" s="28"/>
    </row>
    <row r="400" spans="4:4" s="31" customFormat="1">
      <c r="D400" s="28"/>
    </row>
    <row r="401" spans="4:4" s="31" customFormat="1">
      <c r="D401" s="28"/>
    </row>
    <row r="402" spans="4:4" s="31" customFormat="1">
      <c r="D402" s="28"/>
    </row>
    <row r="403" spans="4:4" s="31" customFormat="1">
      <c r="D403" s="28"/>
    </row>
    <row r="404" spans="4:4" s="31" customFormat="1">
      <c r="D404" s="28"/>
    </row>
    <row r="405" spans="4:4" s="31" customFormat="1">
      <c r="D405" s="28"/>
    </row>
    <row r="406" spans="4:4" s="31" customFormat="1">
      <c r="D406" s="28"/>
    </row>
    <row r="407" spans="4:4" s="31" customFormat="1">
      <c r="D407" s="28"/>
    </row>
    <row r="408" spans="4:4" s="31" customFormat="1">
      <c r="D408" s="28"/>
    </row>
    <row r="409" spans="4:4" s="31" customFormat="1">
      <c r="D409" s="28"/>
    </row>
    <row r="410" spans="4:4" s="31" customFormat="1">
      <c r="D410" s="28"/>
    </row>
    <row r="411" spans="4:4" s="31" customFormat="1">
      <c r="D411" s="28"/>
    </row>
    <row r="412" spans="4:4" s="31" customFormat="1">
      <c r="D412" s="28"/>
    </row>
    <row r="413" spans="4:4" s="31" customFormat="1">
      <c r="D413" s="28"/>
    </row>
    <row r="414" spans="4:4" s="31" customFormat="1">
      <c r="D414" s="28"/>
    </row>
    <row r="415" spans="4:4" s="31" customFormat="1">
      <c r="D415" s="28"/>
    </row>
    <row r="416" spans="4:4" s="31" customFormat="1">
      <c r="D416" s="28"/>
    </row>
    <row r="417" spans="4:4" s="31" customFormat="1">
      <c r="D417" s="28"/>
    </row>
    <row r="418" spans="4:4" s="31" customFormat="1">
      <c r="D418" s="28"/>
    </row>
    <row r="419" spans="4:4" s="31" customFormat="1">
      <c r="D419" s="28"/>
    </row>
    <row r="420" spans="4:4" s="31" customFormat="1">
      <c r="D420" s="28"/>
    </row>
    <row r="421" spans="4:4" s="31" customFormat="1">
      <c r="D421" s="28"/>
    </row>
    <row r="422" spans="4:4" s="31" customFormat="1">
      <c r="D422" s="28"/>
    </row>
    <row r="423" spans="4:4" s="31" customFormat="1">
      <c r="D423" s="28"/>
    </row>
    <row r="424" spans="4:4" s="31" customFormat="1">
      <c r="D424" s="28"/>
    </row>
    <row r="425" spans="4:4" s="31" customFormat="1">
      <c r="D425" s="28"/>
    </row>
    <row r="426" spans="4:4" s="31" customFormat="1">
      <c r="D426" s="28"/>
    </row>
    <row r="427" spans="4:4" s="31" customFormat="1">
      <c r="D427" s="28"/>
    </row>
    <row r="428" spans="4:4" s="31" customFormat="1">
      <c r="D428" s="28"/>
    </row>
    <row r="429" spans="4:4" s="31" customFormat="1">
      <c r="D429" s="28"/>
    </row>
    <row r="430" spans="4:4" s="31" customFormat="1">
      <c r="D430" s="28"/>
    </row>
    <row r="431" spans="4:4" s="31" customFormat="1">
      <c r="D431" s="28"/>
    </row>
    <row r="432" spans="4:4" s="31" customFormat="1">
      <c r="D432" s="28"/>
    </row>
    <row r="433" spans="4:4" s="31" customFormat="1">
      <c r="D433" s="28"/>
    </row>
    <row r="434" spans="4:4" s="31" customFormat="1">
      <c r="D434" s="28"/>
    </row>
    <row r="435" spans="4:4" s="31" customFormat="1">
      <c r="D435" s="28"/>
    </row>
    <row r="436" spans="4:4" s="31" customFormat="1">
      <c r="D436" s="28"/>
    </row>
    <row r="437" spans="4:4" s="31" customFormat="1">
      <c r="D437" s="28"/>
    </row>
    <row r="438" spans="4:4" s="31" customFormat="1">
      <c r="D438" s="28"/>
    </row>
    <row r="439" spans="4:4" s="31" customFormat="1">
      <c r="D439" s="28"/>
    </row>
    <row r="440" spans="4:4" s="31" customFormat="1">
      <c r="D440" s="28"/>
    </row>
    <row r="441" spans="4:4" s="31" customFormat="1">
      <c r="D441" s="28"/>
    </row>
    <row r="442" spans="4:4" s="31" customFormat="1">
      <c r="D442" s="28"/>
    </row>
    <row r="443" spans="4:4" s="31" customFormat="1">
      <c r="D443" s="28"/>
    </row>
    <row r="444" spans="4:4" s="31" customFormat="1">
      <c r="D444" s="28"/>
    </row>
    <row r="445" spans="4:4" s="31" customFormat="1">
      <c r="D445" s="28"/>
    </row>
    <row r="446" spans="4:4" s="31" customFormat="1">
      <c r="D446" s="28"/>
    </row>
    <row r="447" spans="4:4" s="31" customFormat="1">
      <c r="D447" s="28"/>
    </row>
    <row r="448" spans="4:4" s="31" customFormat="1">
      <c r="D448" s="28"/>
    </row>
    <row r="449" spans="4:4" s="31" customFormat="1">
      <c r="D449" s="28"/>
    </row>
    <row r="450" spans="4:4" s="31" customFormat="1">
      <c r="D450" s="28"/>
    </row>
    <row r="451" spans="4:4" s="31" customFormat="1">
      <c r="D451" s="28"/>
    </row>
    <row r="452" spans="4:4" s="31" customFormat="1">
      <c r="D452" s="28"/>
    </row>
    <row r="453" spans="4:4" s="31" customFormat="1">
      <c r="D453" s="28"/>
    </row>
    <row r="454" spans="4:4" s="31" customFormat="1">
      <c r="D454" s="28"/>
    </row>
    <row r="455" spans="4:4" s="31" customFormat="1">
      <c r="D455" s="28"/>
    </row>
    <row r="456" spans="4:4" s="31" customFormat="1">
      <c r="D456" s="28"/>
    </row>
    <row r="457" spans="4:4" s="31" customFormat="1">
      <c r="D457" s="28"/>
    </row>
    <row r="458" spans="4:4" s="31" customFormat="1">
      <c r="D458" s="28"/>
    </row>
    <row r="459" spans="4:4" s="31" customFormat="1">
      <c r="D459" s="28"/>
    </row>
    <row r="460" spans="4:4" s="31" customFormat="1">
      <c r="D460" s="28"/>
    </row>
    <row r="461" spans="4:4" s="31" customFormat="1">
      <c r="D461" s="28"/>
    </row>
    <row r="462" spans="4:4" s="31" customFormat="1">
      <c r="D462" s="28"/>
    </row>
    <row r="463" spans="4:4" s="31" customFormat="1">
      <c r="D463" s="28"/>
    </row>
    <row r="464" spans="4:4" s="31" customFormat="1">
      <c r="D464" s="28"/>
    </row>
    <row r="465" spans="4:4" s="31" customFormat="1">
      <c r="D465" s="28"/>
    </row>
    <row r="466" spans="4:4" s="31" customFormat="1">
      <c r="D466" s="28"/>
    </row>
    <row r="467" spans="4:4" s="31" customFormat="1">
      <c r="D467" s="28"/>
    </row>
    <row r="468" spans="4:4" s="31" customFormat="1">
      <c r="D468" s="28"/>
    </row>
    <row r="469" spans="4:4" s="31" customFormat="1">
      <c r="D469" s="28"/>
    </row>
    <row r="470" spans="4:4" s="31" customFormat="1">
      <c r="D470" s="28"/>
    </row>
    <row r="471" spans="4:4" s="31" customFormat="1">
      <c r="D471" s="28"/>
    </row>
    <row r="472" spans="4:4" s="31" customFormat="1">
      <c r="D472" s="28"/>
    </row>
    <row r="473" spans="4:4" s="31" customFormat="1">
      <c r="D473" s="28"/>
    </row>
    <row r="474" spans="4:4" s="31" customFormat="1">
      <c r="D474" s="28"/>
    </row>
    <row r="475" spans="4:4" s="31" customFormat="1">
      <c r="D475" s="28"/>
    </row>
    <row r="476" spans="4:4" s="31" customFormat="1">
      <c r="D476" s="28"/>
    </row>
    <row r="477" spans="4:4" s="31" customFormat="1">
      <c r="D477" s="28"/>
    </row>
    <row r="478" spans="4:4" s="31" customFormat="1">
      <c r="D478" s="28"/>
    </row>
    <row r="479" spans="4:4" s="31" customFormat="1">
      <c r="D479" s="28"/>
    </row>
    <row r="480" spans="4:4" s="31" customFormat="1">
      <c r="D480" s="28"/>
    </row>
    <row r="481" spans="4:4" s="31" customFormat="1">
      <c r="D481" s="28"/>
    </row>
    <row r="482" spans="4:4" s="31" customFormat="1">
      <c r="D482" s="28"/>
    </row>
    <row r="483" spans="4:4" s="31" customFormat="1">
      <c r="D483" s="28"/>
    </row>
    <row r="484" spans="4:4" s="31" customFormat="1">
      <c r="D484" s="28"/>
    </row>
    <row r="485" spans="4:4" s="31" customFormat="1">
      <c r="D485" s="28"/>
    </row>
    <row r="486" spans="4:4" s="31" customFormat="1">
      <c r="D486" s="28"/>
    </row>
    <row r="487" spans="4:4" s="31" customFormat="1">
      <c r="D487" s="28"/>
    </row>
    <row r="488" spans="4:4" s="31" customFormat="1">
      <c r="D488" s="28"/>
    </row>
    <row r="489" spans="4:4" s="31" customFormat="1">
      <c r="D489" s="28"/>
    </row>
    <row r="490" spans="4:4" s="31" customFormat="1">
      <c r="D490" s="28"/>
    </row>
    <row r="491" spans="4:4" s="31" customFormat="1">
      <c r="D491" s="28"/>
    </row>
    <row r="492" spans="4:4" s="31" customFormat="1">
      <c r="D492" s="28"/>
    </row>
    <row r="493" spans="4:4" s="31" customFormat="1">
      <c r="D493" s="28"/>
    </row>
    <row r="494" spans="4:4" s="31" customFormat="1">
      <c r="D494" s="28"/>
    </row>
    <row r="495" spans="4:4" s="31" customFormat="1">
      <c r="D495" s="28"/>
    </row>
    <row r="496" spans="4:4" s="31" customFormat="1">
      <c r="D496" s="28"/>
    </row>
    <row r="497" spans="4:4" s="31" customFormat="1">
      <c r="D497" s="28"/>
    </row>
    <row r="498" spans="4:4" s="31" customFormat="1">
      <c r="D498" s="28"/>
    </row>
    <row r="499" spans="4:4" s="31" customFormat="1">
      <c r="D499" s="28"/>
    </row>
    <row r="500" spans="4:4" s="31" customFormat="1">
      <c r="D500" s="28"/>
    </row>
    <row r="501" spans="4:4" s="31" customFormat="1">
      <c r="D501" s="28"/>
    </row>
    <row r="502" spans="4:4" s="31" customFormat="1">
      <c r="D502" s="28"/>
    </row>
    <row r="503" spans="4:4" s="31" customFormat="1">
      <c r="D503" s="28"/>
    </row>
    <row r="504" spans="4:4" s="31" customFormat="1">
      <c r="D504" s="28"/>
    </row>
    <row r="505" spans="4:4" s="31" customFormat="1">
      <c r="D505" s="28"/>
    </row>
    <row r="506" spans="4:4" s="31" customFormat="1">
      <c r="D506" s="28"/>
    </row>
    <row r="507" spans="4:4" s="31" customFormat="1">
      <c r="D507" s="28"/>
    </row>
    <row r="508" spans="4:4" s="31" customFormat="1">
      <c r="D508" s="28"/>
    </row>
    <row r="509" spans="4:4" s="31" customFormat="1">
      <c r="D509" s="28"/>
    </row>
    <row r="510" spans="4:4" s="31" customFormat="1">
      <c r="D510" s="28"/>
    </row>
    <row r="511" spans="4:4" s="31" customFormat="1">
      <c r="D511" s="28"/>
    </row>
    <row r="512" spans="4:4" s="31" customFormat="1">
      <c r="D512" s="28"/>
    </row>
    <row r="513" spans="4:4" s="31" customFormat="1">
      <c r="D513" s="28"/>
    </row>
    <row r="514" spans="4:4" s="31" customFormat="1">
      <c r="D514" s="28"/>
    </row>
    <row r="515" spans="4:4" s="31" customFormat="1">
      <c r="D515" s="28"/>
    </row>
    <row r="516" spans="4:4" s="31" customFormat="1">
      <c r="D516" s="28"/>
    </row>
    <row r="517" spans="4:4" s="31" customFormat="1">
      <c r="D517" s="28"/>
    </row>
    <row r="518" spans="4:4" s="31" customFormat="1">
      <c r="D518" s="28"/>
    </row>
    <row r="519" spans="4:4" s="31" customFormat="1">
      <c r="D519" s="28"/>
    </row>
    <row r="520" spans="4:4" s="31" customFormat="1">
      <c r="D520" s="28"/>
    </row>
    <row r="521" spans="4:4" s="31" customFormat="1">
      <c r="D521" s="28"/>
    </row>
    <row r="522" spans="4:4" s="31" customFormat="1">
      <c r="D522" s="28"/>
    </row>
    <row r="523" spans="4:4" s="31" customFormat="1">
      <c r="D523" s="28"/>
    </row>
    <row r="524" spans="4:4" s="31" customFormat="1">
      <c r="D524" s="28"/>
    </row>
    <row r="525" spans="4:4" s="31" customFormat="1">
      <c r="D525" s="28"/>
    </row>
    <row r="526" spans="4:4" s="31" customFormat="1">
      <c r="D526" s="28"/>
    </row>
    <row r="527" spans="4:4" s="31" customFormat="1">
      <c r="D527" s="28"/>
    </row>
    <row r="528" spans="4:4" s="31" customFormat="1">
      <c r="D528" s="28"/>
    </row>
    <row r="529" spans="4:4" s="31" customFormat="1">
      <c r="D529" s="28"/>
    </row>
    <row r="530" spans="4:4" s="31" customFormat="1">
      <c r="D530" s="28"/>
    </row>
    <row r="531" spans="4:4" s="31" customFormat="1">
      <c r="D531" s="28"/>
    </row>
    <row r="532" spans="4:4" s="31" customFormat="1">
      <c r="D532" s="28"/>
    </row>
    <row r="533" spans="4:4" s="31" customFormat="1">
      <c r="D533" s="28"/>
    </row>
    <row r="534" spans="4:4" s="31" customFormat="1">
      <c r="D534" s="28"/>
    </row>
    <row r="535" spans="4:4" s="31" customFormat="1">
      <c r="D535" s="28"/>
    </row>
    <row r="536" spans="4:4" s="31" customFormat="1">
      <c r="D536" s="28"/>
    </row>
    <row r="537" spans="4:4" s="31" customFormat="1">
      <c r="D537" s="28"/>
    </row>
    <row r="538" spans="4:4" s="31" customFormat="1">
      <c r="D538" s="28"/>
    </row>
    <row r="539" spans="4:4" s="31" customFormat="1">
      <c r="D539" s="28"/>
    </row>
    <row r="540" spans="4:4" s="31" customFormat="1">
      <c r="D540" s="28"/>
    </row>
    <row r="541" spans="4:4" s="31" customFormat="1">
      <c r="D541" s="28"/>
    </row>
    <row r="542" spans="4:4" s="31" customFormat="1">
      <c r="D542" s="28"/>
    </row>
    <row r="543" spans="4:4" s="31" customFormat="1">
      <c r="D543" s="28"/>
    </row>
    <row r="544" spans="4:4" s="31" customFormat="1">
      <c r="D544" s="28"/>
    </row>
    <row r="545" spans="4:4" s="31" customFormat="1">
      <c r="D545" s="28"/>
    </row>
    <row r="546" spans="4:4" s="31" customFormat="1">
      <c r="D546" s="28"/>
    </row>
    <row r="547" spans="4:4" s="31" customFormat="1">
      <c r="D547" s="28"/>
    </row>
    <row r="548" spans="4:4" s="31" customFormat="1">
      <c r="D548" s="28"/>
    </row>
    <row r="549" spans="4:4" s="31" customFormat="1">
      <c r="D549" s="28"/>
    </row>
    <row r="550" spans="4:4" s="31" customFormat="1">
      <c r="D550" s="28"/>
    </row>
    <row r="551" spans="4:4" s="31" customFormat="1">
      <c r="D551" s="28"/>
    </row>
    <row r="552" spans="4:4" s="31" customFormat="1">
      <c r="D552" s="28"/>
    </row>
    <row r="553" spans="4:4" s="31" customFormat="1">
      <c r="D553" s="28"/>
    </row>
    <row r="554" spans="4:4" s="31" customFormat="1">
      <c r="D554" s="28"/>
    </row>
    <row r="555" spans="4:4" s="31" customFormat="1">
      <c r="D555" s="28"/>
    </row>
    <row r="556" spans="4:4" s="31" customFormat="1">
      <c r="D556" s="28"/>
    </row>
    <row r="557" spans="4:4" s="31" customFormat="1">
      <c r="D557" s="28"/>
    </row>
    <row r="558" spans="4:4" s="31" customFormat="1">
      <c r="D558" s="28"/>
    </row>
    <row r="559" spans="4:4" s="31" customFormat="1">
      <c r="D559" s="28"/>
    </row>
    <row r="560" spans="4:4" s="31" customFormat="1">
      <c r="D560" s="28"/>
    </row>
    <row r="561" spans="4:4" s="31" customFormat="1">
      <c r="D561" s="28"/>
    </row>
    <row r="562" spans="4:4" s="31" customFormat="1">
      <c r="D562" s="28"/>
    </row>
    <row r="563" spans="4:4" s="31" customFormat="1">
      <c r="D563" s="28"/>
    </row>
    <row r="564" spans="4:4" s="31" customFormat="1">
      <c r="D564" s="28"/>
    </row>
    <row r="565" spans="4:4" s="31" customFormat="1">
      <c r="D565" s="28"/>
    </row>
    <row r="566" spans="4:4" s="31" customFormat="1">
      <c r="D566" s="28"/>
    </row>
    <row r="567" spans="4:4" s="31" customFormat="1">
      <c r="D567" s="28"/>
    </row>
    <row r="568" spans="4:4" s="31" customFormat="1">
      <c r="D568" s="28"/>
    </row>
    <row r="569" spans="4:4" s="31" customFormat="1">
      <c r="D569" s="28"/>
    </row>
    <row r="570" spans="4:4" s="31" customFormat="1">
      <c r="D570" s="28"/>
    </row>
    <row r="571" spans="4:4" s="31" customFormat="1">
      <c r="D571" s="28"/>
    </row>
    <row r="572" spans="4:4" s="31" customFormat="1">
      <c r="D572" s="28"/>
    </row>
    <row r="573" spans="4:4" s="31" customFormat="1">
      <c r="D573" s="28"/>
    </row>
    <row r="574" spans="4:4" s="31" customFormat="1">
      <c r="D574" s="28"/>
    </row>
    <row r="575" spans="4:4" s="31" customFormat="1">
      <c r="D575" s="28"/>
    </row>
    <row r="576" spans="4:4" s="31" customFormat="1">
      <c r="D576" s="28"/>
    </row>
    <row r="577" spans="4:4" s="31" customFormat="1">
      <c r="D577" s="28"/>
    </row>
    <row r="578" spans="4:4" s="31" customFormat="1">
      <c r="D578" s="28"/>
    </row>
    <row r="579" spans="4:4" s="31" customFormat="1">
      <c r="D579" s="28"/>
    </row>
    <row r="580" spans="4:4" s="31" customFormat="1">
      <c r="D580" s="28"/>
    </row>
    <row r="581" spans="4:4" s="31" customFormat="1">
      <c r="D581" s="28"/>
    </row>
    <row r="582" spans="4:4" s="31" customFormat="1">
      <c r="D582" s="28"/>
    </row>
    <row r="583" spans="4:4" s="31" customFormat="1">
      <c r="D583" s="28"/>
    </row>
    <row r="584" spans="4:4" s="31" customFormat="1">
      <c r="D584" s="28"/>
    </row>
    <row r="585" spans="4:4" s="31" customFormat="1">
      <c r="D585" s="28"/>
    </row>
    <row r="586" spans="4:4" s="31" customFormat="1">
      <c r="D586" s="28"/>
    </row>
    <row r="587" spans="4:4" s="31" customFormat="1">
      <c r="D587" s="28"/>
    </row>
    <row r="588" spans="4:4" s="31" customFormat="1">
      <c r="D588" s="28"/>
    </row>
    <row r="589" spans="4:4" s="31" customFormat="1">
      <c r="D589" s="28"/>
    </row>
    <row r="590" spans="4:4" s="31" customFormat="1">
      <c r="D590" s="28"/>
    </row>
    <row r="591" spans="4:4" s="31" customFormat="1">
      <c r="D591" s="28"/>
    </row>
    <row r="592" spans="4:4" s="31" customFormat="1">
      <c r="D592" s="28"/>
    </row>
    <row r="593" spans="4:4" s="31" customFormat="1">
      <c r="D593" s="28"/>
    </row>
    <row r="594" spans="4:4" s="31" customFormat="1">
      <c r="D594" s="28"/>
    </row>
    <row r="595" spans="4:4" s="31" customFormat="1">
      <c r="D595" s="28"/>
    </row>
    <row r="596" spans="4:4" s="31" customFormat="1">
      <c r="D596" s="28"/>
    </row>
    <row r="597" spans="4:4" s="31" customFormat="1">
      <c r="D597" s="28"/>
    </row>
    <row r="598" spans="4:4" s="31" customFormat="1">
      <c r="D598" s="28"/>
    </row>
    <row r="599" spans="4:4" s="31" customFormat="1">
      <c r="D599" s="28"/>
    </row>
    <row r="600" spans="4:4" s="31" customFormat="1">
      <c r="D600" s="28"/>
    </row>
    <row r="601" spans="4:4" s="31" customFormat="1">
      <c r="D601" s="28"/>
    </row>
    <row r="602" spans="4:4" s="31" customFormat="1">
      <c r="D602" s="28"/>
    </row>
    <row r="603" spans="4:4" s="31" customFormat="1">
      <c r="D603" s="28"/>
    </row>
    <row r="604" spans="4:4" s="31" customFormat="1">
      <c r="D604" s="28"/>
    </row>
    <row r="605" spans="4:4" s="31" customFormat="1">
      <c r="D605" s="28"/>
    </row>
    <row r="606" spans="4:4" s="31" customFormat="1">
      <c r="D606" s="28"/>
    </row>
    <row r="607" spans="4:4" s="31" customFormat="1">
      <c r="D607" s="28"/>
    </row>
    <row r="608" spans="4:4" s="31" customFormat="1">
      <c r="D608" s="28"/>
    </row>
    <row r="609" spans="4:4" s="31" customFormat="1">
      <c r="D609" s="28"/>
    </row>
    <row r="610" spans="4:4" s="31" customFormat="1">
      <c r="D610" s="28"/>
    </row>
    <row r="611" spans="4:4" s="31" customFormat="1">
      <c r="D611" s="28"/>
    </row>
    <row r="612" spans="4:4" s="31" customFormat="1">
      <c r="D612" s="28"/>
    </row>
    <row r="613" spans="4:4" s="31" customFormat="1">
      <c r="D613" s="28"/>
    </row>
    <row r="614" spans="4:4" s="31" customFormat="1">
      <c r="D614" s="28"/>
    </row>
    <row r="615" spans="4:4" s="31" customFormat="1">
      <c r="D615" s="28"/>
    </row>
    <row r="616" spans="4:4" s="31" customFormat="1">
      <c r="D616" s="28"/>
    </row>
    <row r="617" spans="4:4" s="31" customFormat="1">
      <c r="D617" s="28"/>
    </row>
    <row r="618" spans="4:4" s="31" customFormat="1">
      <c r="D618" s="28"/>
    </row>
    <row r="619" spans="4:4" s="31" customFormat="1">
      <c r="D619" s="28"/>
    </row>
    <row r="620" spans="4:4" s="31" customFormat="1">
      <c r="D620" s="28"/>
    </row>
    <row r="621" spans="4:4" s="31" customFormat="1">
      <c r="D621" s="28"/>
    </row>
    <row r="622" spans="4:4" s="31" customFormat="1">
      <c r="D622" s="28"/>
    </row>
    <row r="623" spans="4:4" s="31" customFormat="1">
      <c r="D623" s="28"/>
    </row>
    <row r="624" spans="4:4" s="31" customFormat="1">
      <c r="D624" s="28"/>
    </row>
    <row r="625" spans="4:4" s="31" customFormat="1">
      <c r="D625" s="28"/>
    </row>
    <row r="626" spans="4:4" s="31" customFormat="1">
      <c r="D626" s="28"/>
    </row>
    <row r="627" spans="4:4" s="31" customFormat="1">
      <c r="D627" s="28"/>
    </row>
    <row r="628" spans="4:4" s="31" customFormat="1">
      <c r="D628" s="28"/>
    </row>
    <row r="629" spans="4:4" s="31" customFormat="1">
      <c r="D629" s="28"/>
    </row>
    <row r="630" spans="4:4" s="31" customFormat="1">
      <c r="D630" s="28"/>
    </row>
    <row r="631" spans="4:4" s="31" customFormat="1">
      <c r="D631" s="28"/>
    </row>
    <row r="632" spans="4:4" s="31" customFormat="1">
      <c r="D632" s="28"/>
    </row>
    <row r="633" spans="4:4" s="31" customFormat="1">
      <c r="D633" s="28"/>
    </row>
    <row r="634" spans="4:4" s="31" customFormat="1">
      <c r="D634" s="28"/>
    </row>
    <row r="635" spans="4:4" s="31" customFormat="1">
      <c r="D635" s="28"/>
    </row>
    <row r="636" spans="4:4" s="31" customFormat="1">
      <c r="D636" s="28"/>
    </row>
    <row r="637" spans="4:4" s="31" customFormat="1">
      <c r="D637" s="28"/>
    </row>
    <row r="638" spans="4:4" s="31" customFormat="1">
      <c r="D638" s="28"/>
    </row>
    <row r="639" spans="4:4" s="31" customFormat="1">
      <c r="D639" s="28"/>
    </row>
    <row r="640" spans="4:4" s="31" customFormat="1">
      <c r="D640" s="28"/>
    </row>
    <row r="641" spans="4:4" s="31" customFormat="1">
      <c r="D641" s="28"/>
    </row>
    <row r="642" spans="4:4" s="31" customFormat="1">
      <c r="D642" s="28"/>
    </row>
    <row r="643" spans="4:4" s="31" customFormat="1">
      <c r="D643" s="28"/>
    </row>
    <row r="644" spans="4:4" s="31" customFormat="1">
      <c r="D644" s="28"/>
    </row>
    <row r="645" spans="4:4" s="31" customFormat="1">
      <c r="D645" s="28"/>
    </row>
    <row r="646" spans="4:4" s="31" customFormat="1">
      <c r="D646" s="28"/>
    </row>
    <row r="647" spans="4:4" s="31" customFormat="1">
      <c r="D647" s="28"/>
    </row>
    <row r="648" spans="4:4" s="31" customFormat="1">
      <c r="D648" s="28"/>
    </row>
    <row r="649" spans="4:4" s="31" customFormat="1">
      <c r="D649" s="28"/>
    </row>
    <row r="650" spans="4:4" s="31" customFormat="1">
      <c r="D650" s="28"/>
    </row>
    <row r="651" spans="4:4" s="31" customFormat="1">
      <c r="D651" s="28"/>
    </row>
    <row r="652" spans="4:4" s="31" customFormat="1">
      <c r="D652" s="28"/>
    </row>
    <row r="653" spans="4:4" s="31" customFormat="1">
      <c r="D653" s="28"/>
    </row>
    <row r="654" spans="4:4" s="31" customFormat="1">
      <c r="D654" s="28"/>
    </row>
    <row r="655" spans="4:4" s="31" customFormat="1">
      <c r="D655" s="28"/>
    </row>
    <row r="656" spans="4:4" s="31" customFormat="1">
      <c r="D656" s="28"/>
    </row>
    <row r="657" spans="4:4" s="31" customFormat="1">
      <c r="D657" s="28"/>
    </row>
    <row r="658" spans="4:4" s="31" customFormat="1">
      <c r="D658" s="28"/>
    </row>
    <row r="659" spans="4:4" s="31" customFormat="1">
      <c r="D659" s="28"/>
    </row>
    <row r="660" spans="4:4" s="31" customFormat="1">
      <c r="D660" s="28"/>
    </row>
    <row r="661" spans="4:4" s="31" customFormat="1">
      <c r="D661" s="28"/>
    </row>
    <row r="662" spans="4:4" s="31" customFormat="1">
      <c r="D662" s="28"/>
    </row>
    <row r="663" spans="4:4" s="31" customFormat="1">
      <c r="D663" s="28"/>
    </row>
    <row r="664" spans="4:4" s="31" customFormat="1">
      <c r="D664" s="28"/>
    </row>
    <row r="665" spans="4:4" s="31" customFormat="1">
      <c r="D665" s="28"/>
    </row>
    <row r="666" spans="4:4" s="31" customFormat="1">
      <c r="D666" s="28"/>
    </row>
    <row r="667" spans="4:4" s="31" customFormat="1">
      <c r="D667" s="28"/>
    </row>
    <row r="668" spans="4:4" s="31" customFormat="1">
      <c r="D668" s="28"/>
    </row>
    <row r="669" spans="4:4" s="31" customFormat="1">
      <c r="D669" s="28"/>
    </row>
    <row r="670" spans="4:4" s="31" customFormat="1">
      <c r="D670" s="28"/>
    </row>
  </sheetData>
  <mergeCells count="6">
    <mergeCell ref="D2:I2"/>
    <mergeCell ref="J2:J3"/>
    <mergeCell ref="K2:K3"/>
    <mergeCell ref="L2:L3"/>
    <mergeCell ref="B2:B3"/>
    <mergeCell ref="C2:C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B0C3FE-DAAC-4AD3-B008-1F995DD3ACC1}">
          <x14:formula1>
            <xm:f>Lookup!$A$2:$A$5</xm:f>
          </x14:formula1>
          <xm:sqref>D4:D7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FD7CB-97C4-4E57-B417-0B8DC0937A92}">
  <sheetPr>
    <tabColor theme="4" tint="0.59999389629810485"/>
  </sheetPr>
  <dimension ref="B2:AB162"/>
  <sheetViews>
    <sheetView showGridLines="0" zoomScale="80" zoomScaleNormal="80" workbookViewId="0"/>
  </sheetViews>
  <sheetFormatPr baseColWidth="10" defaultColWidth="11.5" defaultRowHeight="16"/>
  <cols>
    <col min="1" max="1" width="2.6640625" style="21" customWidth="1"/>
    <col min="2" max="2" width="11.5" style="53"/>
    <col min="3" max="3" width="50.6640625" style="21" bestFit="1" customWidth="1"/>
    <col min="4" max="4" width="37.6640625" style="21" customWidth="1"/>
    <col min="5" max="5" width="30.6640625" style="21" customWidth="1"/>
    <col min="6" max="7" width="16.5" style="21" customWidth="1"/>
    <col min="8" max="13" width="11.5" style="21"/>
    <col min="14" max="18" width="11.5" style="34"/>
    <col min="19" max="19" width="53.1640625" style="34" customWidth="1"/>
    <col min="20" max="22" width="11.5" style="21"/>
    <col min="23" max="23" width="31.83203125" style="21" customWidth="1"/>
    <col min="24" max="16384" width="11.5" style="21"/>
  </cols>
  <sheetData>
    <row r="2" spans="2:23" ht="15" customHeight="1">
      <c r="B2" s="116" t="s">
        <v>259</v>
      </c>
      <c r="C2" s="116"/>
      <c r="D2" s="116"/>
      <c r="E2" s="116"/>
      <c r="F2" s="116"/>
      <c r="G2" s="50"/>
      <c r="H2" s="116" t="s">
        <v>260</v>
      </c>
      <c r="I2" s="116"/>
      <c r="J2" s="116"/>
      <c r="K2" s="116"/>
      <c r="L2" s="116"/>
      <c r="M2" s="116"/>
      <c r="N2" s="116"/>
      <c r="O2" s="116"/>
      <c r="P2" s="116"/>
      <c r="Q2" s="116"/>
      <c r="R2" s="116"/>
      <c r="S2" s="116"/>
      <c r="T2" s="116"/>
      <c r="U2" s="116"/>
      <c r="V2" s="116"/>
      <c r="W2" s="116"/>
    </row>
    <row r="3" spans="2:23" ht="15" customHeight="1">
      <c r="B3" s="116"/>
      <c r="C3" s="116"/>
      <c r="D3" s="116"/>
      <c r="E3" s="116"/>
      <c r="F3" s="116"/>
      <c r="G3" s="50"/>
      <c r="H3" s="116"/>
      <c r="I3" s="116"/>
      <c r="J3" s="116"/>
      <c r="K3" s="116"/>
      <c r="L3" s="116"/>
      <c r="M3" s="116"/>
      <c r="N3" s="116"/>
      <c r="O3" s="116"/>
      <c r="P3" s="116"/>
      <c r="Q3" s="116"/>
      <c r="R3" s="116"/>
      <c r="S3" s="116"/>
      <c r="T3" s="116"/>
      <c r="U3" s="116"/>
      <c r="V3" s="116"/>
      <c r="W3" s="116"/>
    </row>
    <row r="4" spans="2:23" ht="15" customHeight="1">
      <c r="B4" s="116"/>
      <c r="C4" s="116"/>
      <c r="D4" s="116"/>
      <c r="E4" s="116"/>
      <c r="F4" s="116"/>
      <c r="G4" s="50"/>
      <c r="H4" s="116"/>
      <c r="I4" s="116"/>
      <c r="J4" s="116"/>
      <c r="K4" s="116"/>
      <c r="L4" s="116"/>
      <c r="M4" s="116"/>
      <c r="N4" s="116"/>
      <c r="O4" s="116"/>
      <c r="P4" s="116"/>
      <c r="Q4" s="116"/>
      <c r="R4" s="116"/>
      <c r="S4" s="116"/>
      <c r="T4" s="116"/>
      <c r="U4" s="116"/>
      <c r="V4" s="116"/>
      <c r="W4" s="116"/>
    </row>
    <row r="5" spans="2:23" ht="15" customHeight="1">
      <c r="B5" s="116"/>
      <c r="C5" s="116"/>
      <c r="D5" s="116"/>
      <c r="E5" s="116"/>
      <c r="F5" s="116"/>
      <c r="G5" s="50"/>
      <c r="H5" s="116"/>
      <c r="I5" s="116"/>
      <c r="J5" s="116"/>
      <c r="K5" s="116"/>
      <c r="L5" s="116"/>
      <c r="M5" s="116"/>
      <c r="N5" s="116"/>
      <c r="O5" s="116"/>
      <c r="P5" s="116"/>
      <c r="Q5" s="116"/>
      <c r="R5" s="116"/>
      <c r="S5" s="116"/>
      <c r="T5" s="116"/>
      <c r="U5" s="116"/>
      <c r="V5" s="116"/>
      <c r="W5" s="116"/>
    </row>
    <row r="6" spans="2:23" ht="15" customHeight="1">
      <c r="B6" s="51"/>
      <c r="C6" s="51"/>
      <c r="D6" s="51"/>
      <c r="E6" s="51"/>
      <c r="F6" s="52"/>
      <c r="G6" s="52"/>
      <c r="H6" s="98" t="s">
        <v>261</v>
      </c>
      <c r="I6" s="98"/>
      <c r="J6" s="98"/>
      <c r="K6" s="98"/>
      <c r="L6" s="98"/>
      <c r="M6" s="98"/>
      <c r="N6" s="98"/>
      <c r="O6" s="98"/>
      <c r="P6" s="98"/>
      <c r="Q6" s="98"/>
      <c r="R6" s="98"/>
      <c r="S6" s="98"/>
      <c r="T6" s="98"/>
      <c r="U6" s="98"/>
      <c r="V6" s="98"/>
      <c r="W6" s="98"/>
    </row>
    <row r="7" spans="2:23" ht="15" customHeight="1">
      <c r="D7" s="51"/>
      <c r="E7" s="51"/>
      <c r="F7" s="52"/>
      <c r="G7" s="52"/>
      <c r="H7" s="98"/>
      <c r="I7" s="98"/>
      <c r="J7" s="98"/>
      <c r="K7" s="98"/>
      <c r="L7" s="98"/>
      <c r="M7" s="98"/>
      <c r="N7" s="98"/>
      <c r="O7" s="98"/>
      <c r="P7" s="98"/>
      <c r="Q7" s="98"/>
      <c r="R7" s="98"/>
      <c r="S7" s="98"/>
      <c r="T7" s="98"/>
      <c r="U7" s="98"/>
      <c r="V7" s="98"/>
      <c r="W7" s="98"/>
    </row>
    <row r="8" spans="2:23" ht="15" customHeight="1">
      <c r="B8" s="51"/>
      <c r="C8" s="51"/>
      <c r="D8" s="51"/>
      <c r="E8" s="51"/>
      <c r="F8" s="52"/>
      <c r="G8" s="52"/>
      <c r="H8" s="98"/>
      <c r="I8" s="98"/>
      <c r="J8" s="98"/>
      <c r="K8" s="98"/>
      <c r="L8" s="98"/>
      <c r="M8" s="98"/>
      <c r="N8" s="98"/>
      <c r="O8" s="98"/>
      <c r="P8" s="98"/>
      <c r="Q8" s="98"/>
      <c r="R8" s="98"/>
      <c r="S8" s="98"/>
      <c r="T8" s="98"/>
      <c r="U8" s="98"/>
      <c r="V8" s="98"/>
      <c r="W8" s="98"/>
    </row>
    <row r="9" spans="2:23" ht="15" customHeight="1">
      <c r="B9" s="51"/>
      <c r="C9" s="51"/>
      <c r="D9" s="51"/>
      <c r="E9" s="51"/>
      <c r="F9" s="52"/>
      <c r="G9" s="52"/>
      <c r="H9" s="98"/>
      <c r="I9" s="98"/>
      <c r="J9" s="98"/>
      <c r="K9" s="98"/>
      <c r="L9" s="98"/>
      <c r="M9" s="98"/>
      <c r="N9" s="98"/>
      <c r="O9" s="98"/>
      <c r="P9" s="98"/>
      <c r="Q9" s="98"/>
      <c r="R9" s="98"/>
      <c r="S9" s="98"/>
      <c r="T9" s="98"/>
      <c r="U9" s="98"/>
      <c r="V9" s="98"/>
      <c r="W9" s="98"/>
    </row>
    <row r="10" spans="2:23" ht="15" customHeight="1">
      <c r="B10" s="115" t="s">
        <v>262</v>
      </c>
      <c r="C10" s="115"/>
      <c r="D10" s="51"/>
      <c r="E10" s="51"/>
      <c r="F10" s="52"/>
      <c r="G10" s="52"/>
      <c r="H10" s="117" t="s">
        <v>263</v>
      </c>
      <c r="I10" s="117"/>
      <c r="J10" s="117" t="s">
        <v>264</v>
      </c>
      <c r="K10" s="117"/>
      <c r="L10" s="117"/>
      <c r="M10" s="117"/>
      <c r="N10" s="117" t="s">
        <v>265</v>
      </c>
      <c r="O10" s="117"/>
      <c r="P10" s="117"/>
      <c r="Q10" s="117"/>
      <c r="R10" s="117"/>
      <c r="S10" s="117"/>
      <c r="T10" s="117" t="s">
        <v>266</v>
      </c>
      <c r="U10" s="117"/>
      <c r="V10" s="117"/>
      <c r="W10" s="117"/>
    </row>
    <row r="11" spans="2:23" ht="15" customHeight="1">
      <c r="B11" s="115"/>
      <c r="C11" s="115"/>
      <c r="E11" s="51"/>
      <c r="F11" s="52"/>
      <c r="G11" s="52"/>
      <c r="H11" s="117"/>
      <c r="I11" s="117"/>
      <c r="J11" s="117"/>
      <c r="K11" s="117"/>
      <c r="L11" s="117"/>
      <c r="M11" s="117"/>
      <c r="N11" s="117"/>
      <c r="O11" s="117"/>
      <c r="P11" s="117"/>
      <c r="Q11" s="117"/>
      <c r="R11" s="117"/>
      <c r="S11" s="117"/>
      <c r="T11" s="117"/>
      <c r="U11" s="117"/>
      <c r="V11" s="117"/>
      <c r="W11" s="117"/>
    </row>
    <row r="12" spans="2:23" ht="15" customHeight="1">
      <c r="B12" s="51"/>
      <c r="C12" s="51"/>
      <c r="D12" s="51"/>
      <c r="E12" s="51"/>
      <c r="F12" s="52"/>
      <c r="G12" s="52"/>
      <c r="H12" s="129" t="s">
        <v>267</v>
      </c>
      <c r="I12" s="129"/>
      <c r="J12" s="114" t="s">
        <v>268</v>
      </c>
      <c r="K12" s="114"/>
      <c r="L12" s="114"/>
      <c r="M12" s="114"/>
      <c r="N12" s="127" t="s">
        <v>269</v>
      </c>
      <c r="O12" s="127"/>
      <c r="P12" s="127"/>
      <c r="Q12" s="127"/>
      <c r="R12" s="127"/>
      <c r="S12" s="127"/>
      <c r="T12" s="118" t="s">
        <v>270</v>
      </c>
      <c r="U12" s="119"/>
      <c r="V12" s="119"/>
      <c r="W12" s="120"/>
    </row>
    <row r="13" spans="2:23" ht="15" customHeight="1">
      <c r="B13" s="51"/>
      <c r="C13" s="51"/>
      <c r="D13" s="51"/>
      <c r="E13" s="51"/>
      <c r="F13" s="52"/>
      <c r="G13" s="52"/>
      <c r="H13" s="129"/>
      <c r="I13" s="129"/>
      <c r="J13" s="114"/>
      <c r="K13" s="114"/>
      <c r="L13" s="114"/>
      <c r="M13" s="114"/>
      <c r="N13" s="127"/>
      <c r="O13" s="127"/>
      <c r="P13" s="127"/>
      <c r="Q13" s="127"/>
      <c r="R13" s="127"/>
      <c r="S13" s="127"/>
      <c r="T13" s="121"/>
      <c r="U13" s="122"/>
      <c r="V13" s="122"/>
      <c r="W13" s="123"/>
    </row>
    <row r="14" spans="2:23" ht="15" customHeight="1">
      <c r="D14" s="51"/>
      <c r="E14" s="51"/>
      <c r="F14" s="52"/>
      <c r="G14" s="52"/>
      <c r="H14" s="129"/>
      <c r="I14" s="129"/>
      <c r="J14" s="114"/>
      <c r="K14" s="114"/>
      <c r="L14" s="114"/>
      <c r="M14" s="114"/>
      <c r="N14" s="127"/>
      <c r="O14" s="127"/>
      <c r="P14" s="127"/>
      <c r="Q14" s="127"/>
      <c r="R14" s="127"/>
      <c r="S14" s="127"/>
      <c r="T14" s="121"/>
      <c r="U14" s="122"/>
      <c r="V14" s="122"/>
      <c r="W14" s="123"/>
    </row>
    <row r="15" spans="2:23" ht="15" customHeight="1">
      <c r="B15" s="51"/>
      <c r="C15" s="51"/>
      <c r="D15" s="51"/>
      <c r="E15" s="51"/>
      <c r="F15" s="52"/>
      <c r="G15" s="52"/>
      <c r="H15" s="129"/>
      <c r="I15" s="129"/>
      <c r="J15" s="114"/>
      <c r="K15" s="114"/>
      <c r="L15" s="114"/>
      <c r="M15" s="114"/>
      <c r="N15" s="127"/>
      <c r="O15" s="127"/>
      <c r="P15" s="127"/>
      <c r="Q15" s="127"/>
      <c r="R15" s="127"/>
      <c r="S15" s="127"/>
      <c r="T15" s="121"/>
      <c r="U15" s="122"/>
      <c r="V15" s="122"/>
      <c r="W15" s="123"/>
    </row>
    <row r="16" spans="2:23" ht="93" customHeight="1">
      <c r="B16" s="51"/>
      <c r="C16" s="51"/>
      <c r="D16" s="51"/>
      <c r="E16" s="51"/>
      <c r="F16" s="52"/>
      <c r="G16" s="52"/>
      <c r="H16" s="129"/>
      <c r="I16" s="129"/>
      <c r="J16" s="114"/>
      <c r="K16" s="114"/>
      <c r="L16" s="114"/>
      <c r="M16" s="114"/>
      <c r="N16" s="127"/>
      <c r="O16" s="127"/>
      <c r="P16" s="127"/>
      <c r="Q16" s="127"/>
      <c r="R16" s="127"/>
      <c r="S16" s="127"/>
      <c r="T16" s="124"/>
      <c r="U16" s="125"/>
      <c r="V16" s="125"/>
      <c r="W16" s="126"/>
    </row>
    <row r="17" spans="2:23" ht="25" customHeight="1">
      <c r="B17" s="64" t="s">
        <v>271</v>
      </c>
      <c r="C17" s="65" t="s">
        <v>272</v>
      </c>
      <c r="D17" s="51"/>
      <c r="E17" s="51"/>
      <c r="F17" s="52"/>
      <c r="G17" s="52"/>
      <c r="H17" s="129"/>
      <c r="I17" s="129"/>
      <c r="J17" s="114" t="s">
        <v>273</v>
      </c>
      <c r="K17" s="114"/>
      <c r="L17" s="114"/>
      <c r="M17" s="114"/>
      <c r="N17" s="127" t="s">
        <v>274</v>
      </c>
      <c r="O17" s="127"/>
      <c r="P17" s="127"/>
      <c r="Q17" s="127"/>
      <c r="R17" s="127"/>
      <c r="S17" s="127"/>
      <c r="T17" s="130" t="s">
        <v>275</v>
      </c>
      <c r="U17" s="130"/>
      <c r="V17" s="130"/>
      <c r="W17" s="130"/>
    </row>
    <row r="18" spans="2:23" ht="15" customHeight="1">
      <c r="B18" s="51"/>
      <c r="C18" s="51"/>
      <c r="D18" s="51"/>
      <c r="E18" s="51"/>
      <c r="F18" s="52"/>
      <c r="G18" s="52"/>
      <c r="H18" s="129"/>
      <c r="I18" s="129"/>
      <c r="J18" s="114"/>
      <c r="K18" s="114"/>
      <c r="L18" s="114"/>
      <c r="M18" s="114"/>
      <c r="N18" s="127"/>
      <c r="O18" s="127"/>
      <c r="P18" s="127"/>
      <c r="Q18" s="127"/>
      <c r="R18" s="127"/>
      <c r="S18" s="127"/>
      <c r="T18" s="130"/>
      <c r="U18" s="130"/>
      <c r="V18" s="130"/>
      <c r="W18" s="130"/>
    </row>
    <row r="19" spans="2:23" ht="15" customHeight="1">
      <c r="B19" s="51"/>
      <c r="C19" s="51"/>
      <c r="D19" s="51"/>
      <c r="E19" s="51"/>
      <c r="F19" s="52"/>
      <c r="G19" s="52"/>
      <c r="H19" s="129"/>
      <c r="I19" s="129"/>
      <c r="J19" s="114"/>
      <c r="K19" s="114"/>
      <c r="L19" s="114"/>
      <c r="M19" s="114"/>
      <c r="N19" s="127"/>
      <c r="O19" s="127"/>
      <c r="P19" s="127"/>
      <c r="Q19" s="127"/>
      <c r="R19" s="127"/>
      <c r="S19" s="127"/>
      <c r="T19" s="130"/>
      <c r="U19" s="130"/>
      <c r="V19" s="130"/>
      <c r="W19" s="130"/>
    </row>
    <row r="20" spans="2:23" ht="15" customHeight="1">
      <c r="B20" s="51"/>
      <c r="C20" s="51"/>
      <c r="D20" s="51"/>
      <c r="E20" s="51"/>
      <c r="F20" s="52"/>
      <c r="G20" s="52"/>
      <c r="H20" s="129"/>
      <c r="I20" s="129"/>
      <c r="J20" s="114"/>
      <c r="K20" s="114"/>
      <c r="L20" s="114"/>
      <c r="M20" s="114"/>
      <c r="N20" s="127"/>
      <c r="O20" s="127"/>
      <c r="P20" s="127"/>
      <c r="Q20" s="127"/>
      <c r="R20" s="127"/>
      <c r="S20" s="127"/>
      <c r="T20" s="130"/>
      <c r="U20" s="130"/>
      <c r="V20" s="130"/>
      <c r="W20" s="130"/>
    </row>
    <row r="21" spans="2:23" ht="44" customHeight="1">
      <c r="B21" s="51"/>
      <c r="C21" s="51"/>
      <c r="D21" s="51"/>
      <c r="E21" s="51"/>
      <c r="F21" s="52"/>
      <c r="G21" s="52"/>
      <c r="H21" s="129"/>
      <c r="I21" s="129"/>
      <c r="J21" s="114"/>
      <c r="K21" s="114"/>
      <c r="L21" s="114"/>
      <c r="M21" s="114"/>
      <c r="N21" s="127"/>
      <c r="O21" s="127"/>
      <c r="P21" s="127"/>
      <c r="Q21" s="127"/>
      <c r="R21" s="127"/>
      <c r="S21" s="127"/>
      <c r="T21" s="130"/>
      <c r="U21" s="130"/>
      <c r="V21" s="130"/>
      <c r="W21" s="130"/>
    </row>
    <row r="22" spans="2:23" ht="15" customHeight="1">
      <c r="B22" s="51"/>
      <c r="C22" s="51"/>
      <c r="D22" s="51"/>
      <c r="E22" s="51"/>
      <c r="F22" s="52"/>
      <c r="G22" s="52"/>
      <c r="H22" s="129"/>
      <c r="I22" s="129"/>
      <c r="J22" s="114" t="s">
        <v>276</v>
      </c>
      <c r="K22" s="114"/>
      <c r="L22" s="114"/>
      <c r="M22" s="114"/>
      <c r="N22" s="127" t="s">
        <v>277</v>
      </c>
      <c r="O22" s="127"/>
      <c r="P22" s="127"/>
      <c r="Q22" s="127"/>
      <c r="R22" s="127"/>
      <c r="S22" s="127"/>
      <c r="T22" s="131"/>
      <c r="U22" s="131"/>
      <c r="V22" s="131"/>
      <c r="W22" s="131"/>
    </row>
    <row r="23" spans="2:23" ht="15" customHeight="1">
      <c r="B23" s="51"/>
      <c r="C23" s="51"/>
      <c r="D23" s="51"/>
      <c r="E23" s="51"/>
      <c r="F23" s="52"/>
      <c r="G23" s="52"/>
      <c r="H23" s="129"/>
      <c r="I23" s="129"/>
      <c r="J23" s="114"/>
      <c r="K23" s="114"/>
      <c r="L23" s="114"/>
      <c r="M23" s="114"/>
      <c r="N23" s="127"/>
      <c r="O23" s="127"/>
      <c r="P23" s="127"/>
      <c r="Q23" s="127"/>
      <c r="R23" s="127"/>
      <c r="S23" s="127"/>
      <c r="T23" s="131"/>
      <c r="U23" s="131"/>
      <c r="V23" s="131"/>
      <c r="W23" s="131"/>
    </row>
    <row r="24" spans="2:23" ht="20.25" customHeight="1">
      <c r="B24" s="51"/>
      <c r="C24" s="51"/>
      <c r="D24" s="51"/>
      <c r="E24" s="51"/>
      <c r="F24" s="52"/>
      <c r="G24" s="52"/>
      <c r="H24" s="129"/>
      <c r="I24" s="129"/>
      <c r="J24" s="114"/>
      <c r="K24" s="114"/>
      <c r="L24" s="114"/>
      <c r="M24" s="114"/>
      <c r="N24" s="127"/>
      <c r="O24" s="127"/>
      <c r="P24" s="127"/>
      <c r="Q24" s="127"/>
      <c r="R24" s="127"/>
      <c r="S24" s="127"/>
      <c r="T24" s="131"/>
      <c r="U24" s="131"/>
      <c r="V24" s="131"/>
      <c r="W24" s="131"/>
    </row>
    <row r="25" spans="2:23" ht="15" customHeight="1">
      <c r="D25" s="51"/>
      <c r="E25" s="51"/>
      <c r="F25" s="52"/>
      <c r="G25" s="52"/>
      <c r="H25" s="129"/>
      <c r="I25" s="129"/>
      <c r="J25" s="114"/>
      <c r="K25" s="114"/>
      <c r="L25" s="114"/>
      <c r="M25" s="114"/>
      <c r="N25" s="127"/>
      <c r="O25" s="127"/>
      <c r="P25" s="127"/>
      <c r="Q25" s="127"/>
      <c r="R25" s="127"/>
      <c r="S25" s="127"/>
      <c r="T25" s="131"/>
      <c r="U25" s="131"/>
      <c r="V25" s="131"/>
      <c r="W25" s="131"/>
    </row>
    <row r="26" spans="2:23" ht="15" customHeight="1">
      <c r="D26" s="51"/>
      <c r="E26" s="51"/>
      <c r="F26" s="52"/>
      <c r="G26" s="52"/>
      <c r="H26" s="129"/>
      <c r="I26" s="129"/>
      <c r="J26" s="114"/>
      <c r="K26" s="114"/>
      <c r="L26" s="114"/>
      <c r="M26" s="114"/>
      <c r="N26" s="127"/>
      <c r="O26" s="127"/>
      <c r="P26" s="127"/>
      <c r="Q26" s="127"/>
      <c r="R26" s="127"/>
      <c r="S26" s="127"/>
      <c r="T26" s="131"/>
      <c r="U26" s="131"/>
      <c r="V26" s="131"/>
      <c r="W26" s="131"/>
    </row>
    <row r="27" spans="2:23" ht="15" customHeight="1">
      <c r="B27" s="51"/>
      <c r="C27" s="51"/>
      <c r="D27" s="51"/>
      <c r="E27" s="51"/>
      <c r="F27" s="52"/>
      <c r="G27" s="52"/>
      <c r="H27" s="129"/>
      <c r="I27" s="129"/>
      <c r="J27" s="114"/>
      <c r="K27" s="114"/>
      <c r="L27" s="114"/>
      <c r="M27" s="114"/>
      <c r="N27" s="127"/>
      <c r="O27" s="127"/>
      <c r="P27" s="127"/>
      <c r="Q27" s="127"/>
      <c r="R27" s="127"/>
      <c r="S27" s="127"/>
      <c r="T27" s="131"/>
      <c r="U27" s="131"/>
      <c r="V27" s="131"/>
      <c r="W27" s="131"/>
    </row>
    <row r="28" spans="2:23" ht="15" customHeight="1">
      <c r="B28" s="54"/>
      <c r="C28" s="55"/>
      <c r="D28" s="51"/>
      <c r="E28" s="51"/>
      <c r="F28" s="52"/>
      <c r="G28" s="52"/>
      <c r="H28" s="129"/>
      <c r="I28" s="129"/>
      <c r="J28" s="114"/>
      <c r="K28" s="114"/>
      <c r="L28" s="114"/>
      <c r="M28" s="114"/>
      <c r="N28" s="127"/>
      <c r="O28" s="127"/>
      <c r="P28" s="127"/>
      <c r="Q28" s="127"/>
      <c r="R28" s="127"/>
      <c r="S28" s="127"/>
      <c r="T28" s="131"/>
      <c r="U28" s="131"/>
      <c r="V28" s="131"/>
      <c r="W28" s="131"/>
    </row>
    <row r="29" spans="2:23" ht="15" customHeight="1">
      <c r="B29" s="51"/>
      <c r="C29" s="51"/>
      <c r="D29" s="51"/>
      <c r="E29" s="51"/>
      <c r="F29" s="52"/>
      <c r="G29" s="52"/>
      <c r="H29" s="129"/>
      <c r="I29" s="129"/>
      <c r="J29" s="114"/>
      <c r="K29" s="114"/>
      <c r="L29" s="114"/>
      <c r="M29" s="114"/>
      <c r="N29" s="127"/>
      <c r="O29" s="127"/>
      <c r="P29" s="127"/>
      <c r="Q29" s="127"/>
      <c r="R29" s="127"/>
      <c r="S29" s="127"/>
      <c r="T29" s="131"/>
      <c r="U29" s="131"/>
      <c r="V29" s="131"/>
      <c r="W29" s="131"/>
    </row>
    <row r="30" spans="2:23" ht="28.5" customHeight="1">
      <c r="B30" s="64" t="s">
        <v>278</v>
      </c>
      <c r="C30" s="65" t="s">
        <v>279</v>
      </c>
      <c r="D30" s="51"/>
      <c r="E30" s="51"/>
      <c r="F30" s="52"/>
      <c r="G30" s="52"/>
      <c r="H30" s="129"/>
      <c r="I30" s="129"/>
      <c r="J30" s="114"/>
      <c r="K30" s="114"/>
      <c r="L30" s="114"/>
      <c r="M30" s="114"/>
      <c r="N30" s="127"/>
      <c r="O30" s="127"/>
      <c r="P30" s="127"/>
      <c r="Q30" s="127"/>
      <c r="R30" s="127"/>
      <c r="S30" s="127"/>
      <c r="T30" s="131"/>
      <c r="U30" s="131"/>
      <c r="V30" s="131"/>
      <c r="W30" s="131"/>
    </row>
    <row r="31" spans="2:23" ht="45" customHeight="1">
      <c r="B31" s="51"/>
      <c r="C31" s="51"/>
      <c r="D31" s="51"/>
      <c r="E31" s="51"/>
      <c r="F31" s="52"/>
      <c r="G31" s="52"/>
      <c r="H31" s="129"/>
      <c r="I31" s="129"/>
      <c r="J31" s="114"/>
      <c r="K31" s="114"/>
      <c r="L31" s="114"/>
      <c r="M31" s="114"/>
      <c r="N31" s="127"/>
      <c r="O31" s="127"/>
      <c r="P31" s="127"/>
      <c r="Q31" s="127"/>
      <c r="R31" s="127"/>
      <c r="S31" s="127"/>
      <c r="T31" s="131"/>
      <c r="U31" s="131"/>
      <c r="V31" s="131"/>
      <c r="W31" s="131"/>
    </row>
    <row r="32" spans="2:23" ht="15" customHeight="1">
      <c r="B32" s="51"/>
      <c r="C32" s="51"/>
      <c r="D32" s="51"/>
      <c r="E32" s="51"/>
      <c r="F32" s="52"/>
      <c r="G32" s="52"/>
      <c r="H32" s="129"/>
      <c r="I32" s="129"/>
      <c r="J32" s="114" t="s">
        <v>280</v>
      </c>
      <c r="K32" s="114"/>
      <c r="L32" s="114"/>
      <c r="M32" s="114"/>
      <c r="N32" s="127" t="s">
        <v>281</v>
      </c>
      <c r="O32" s="127"/>
      <c r="P32" s="127"/>
      <c r="Q32" s="127"/>
      <c r="R32" s="127"/>
      <c r="S32" s="127"/>
      <c r="T32" s="131"/>
      <c r="U32" s="131"/>
      <c r="V32" s="131"/>
      <c r="W32" s="131"/>
    </row>
    <row r="33" spans="2:28" ht="15" customHeight="1">
      <c r="B33" s="51"/>
      <c r="C33" s="51"/>
      <c r="D33" s="51"/>
      <c r="E33" s="51"/>
      <c r="F33" s="52"/>
      <c r="G33" s="52"/>
      <c r="H33" s="129"/>
      <c r="I33" s="129"/>
      <c r="J33" s="114"/>
      <c r="K33" s="114"/>
      <c r="L33" s="114"/>
      <c r="M33" s="114"/>
      <c r="N33" s="127"/>
      <c r="O33" s="127"/>
      <c r="P33" s="127"/>
      <c r="Q33" s="127"/>
      <c r="R33" s="127"/>
      <c r="S33" s="127"/>
      <c r="T33" s="131"/>
      <c r="U33" s="131"/>
      <c r="V33" s="131"/>
      <c r="W33" s="131"/>
    </row>
    <row r="34" spans="2:28" ht="15" customHeight="1">
      <c r="B34" s="51"/>
      <c r="C34" s="51"/>
      <c r="D34" s="51"/>
      <c r="E34" s="51"/>
      <c r="F34" s="52"/>
      <c r="G34" s="52"/>
      <c r="H34" s="129"/>
      <c r="I34" s="129"/>
      <c r="J34" s="114"/>
      <c r="K34" s="114"/>
      <c r="L34" s="114"/>
      <c r="M34" s="114"/>
      <c r="N34" s="127"/>
      <c r="O34" s="127"/>
      <c r="P34" s="127"/>
      <c r="Q34" s="127"/>
      <c r="R34" s="127"/>
      <c r="S34" s="127"/>
      <c r="T34" s="131"/>
      <c r="U34" s="131"/>
      <c r="V34" s="131"/>
      <c r="W34" s="131"/>
    </row>
    <row r="35" spans="2:28" ht="15" customHeight="1">
      <c r="B35" s="51"/>
      <c r="C35" s="51"/>
      <c r="D35" s="51"/>
      <c r="E35" s="51"/>
      <c r="F35" s="52"/>
      <c r="G35" s="52"/>
      <c r="H35" s="129"/>
      <c r="I35" s="129"/>
      <c r="J35" s="114"/>
      <c r="K35" s="114"/>
      <c r="L35" s="114"/>
      <c r="M35" s="114"/>
      <c r="N35" s="127"/>
      <c r="O35" s="127"/>
      <c r="P35" s="127"/>
      <c r="Q35" s="127"/>
      <c r="R35" s="127"/>
      <c r="S35" s="127"/>
      <c r="T35" s="131"/>
      <c r="U35" s="131"/>
      <c r="V35" s="131"/>
      <c r="W35" s="131"/>
    </row>
    <row r="36" spans="2:28" ht="15" customHeight="1">
      <c r="B36" s="51"/>
      <c r="C36" s="51"/>
      <c r="D36" s="51"/>
      <c r="E36" s="51"/>
      <c r="F36" s="52"/>
      <c r="G36" s="52"/>
      <c r="H36" s="129"/>
      <c r="I36" s="129"/>
      <c r="J36" s="114"/>
      <c r="K36" s="114"/>
      <c r="L36" s="114"/>
      <c r="M36" s="114"/>
      <c r="N36" s="127"/>
      <c r="O36" s="127"/>
      <c r="P36" s="127"/>
      <c r="Q36" s="127"/>
      <c r="R36" s="127"/>
      <c r="S36" s="127"/>
      <c r="T36" s="131"/>
      <c r="U36" s="131"/>
      <c r="V36" s="131"/>
      <c r="W36" s="131"/>
    </row>
    <row r="37" spans="2:28" ht="15" customHeight="1">
      <c r="B37" s="51"/>
      <c r="C37" s="51"/>
      <c r="D37" s="51"/>
      <c r="E37" s="51"/>
      <c r="F37" s="52"/>
      <c r="G37" s="52"/>
      <c r="H37" s="129"/>
      <c r="I37" s="129"/>
      <c r="J37" s="114"/>
      <c r="K37" s="114"/>
      <c r="L37" s="114"/>
      <c r="M37" s="114"/>
      <c r="N37" s="127"/>
      <c r="O37" s="127"/>
      <c r="P37" s="127"/>
      <c r="Q37" s="127"/>
      <c r="R37" s="127"/>
      <c r="S37" s="127"/>
      <c r="T37" s="131"/>
      <c r="U37" s="131"/>
      <c r="V37" s="131"/>
      <c r="W37" s="131"/>
    </row>
    <row r="38" spans="2:28" ht="22.5" customHeight="1">
      <c r="B38" s="51"/>
      <c r="C38" s="51"/>
      <c r="D38" s="51"/>
      <c r="E38" s="51"/>
      <c r="F38" s="52"/>
      <c r="G38" s="52"/>
      <c r="H38" s="129"/>
      <c r="I38" s="129"/>
      <c r="J38" s="114"/>
      <c r="K38" s="114"/>
      <c r="L38" s="114"/>
      <c r="M38" s="114"/>
      <c r="N38" s="127"/>
      <c r="O38" s="127"/>
      <c r="P38" s="127"/>
      <c r="Q38" s="127"/>
      <c r="R38" s="127"/>
      <c r="S38" s="127"/>
      <c r="T38" s="131"/>
      <c r="U38" s="131"/>
      <c r="V38" s="131"/>
      <c r="W38" s="131"/>
    </row>
    <row r="39" spans="2:28" ht="37" customHeight="1">
      <c r="B39" s="51"/>
      <c r="C39" s="51"/>
      <c r="D39" s="51"/>
      <c r="E39" s="51"/>
      <c r="F39" s="52"/>
      <c r="G39" s="52"/>
      <c r="H39" s="129"/>
      <c r="I39" s="129"/>
      <c r="J39" s="114"/>
      <c r="K39" s="114"/>
      <c r="L39" s="114"/>
      <c r="M39" s="114"/>
      <c r="N39" s="127"/>
      <c r="O39" s="127"/>
      <c r="P39" s="127"/>
      <c r="Q39" s="127"/>
      <c r="R39" s="127"/>
      <c r="S39" s="127"/>
      <c r="T39" s="132"/>
      <c r="U39" s="132"/>
      <c r="V39" s="132"/>
      <c r="W39" s="132"/>
    </row>
    <row r="40" spans="2:28" ht="23.25" customHeight="1">
      <c r="B40" s="51"/>
      <c r="C40" s="51"/>
      <c r="D40" s="51"/>
      <c r="E40" s="51"/>
      <c r="F40" s="52"/>
      <c r="G40" s="52"/>
      <c r="H40" s="133" t="s">
        <v>282</v>
      </c>
      <c r="I40" s="134"/>
      <c r="J40" s="114" t="s">
        <v>283</v>
      </c>
      <c r="K40" s="114"/>
      <c r="L40" s="114"/>
      <c r="M40" s="114"/>
      <c r="N40" s="127" t="s">
        <v>284</v>
      </c>
      <c r="O40" s="127"/>
      <c r="P40" s="127"/>
      <c r="Q40" s="127"/>
      <c r="R40" s="127"/>
      <c r="S40" s="128"/>
      <c r="T40" s="94"/>
      <c r="U40" s="95"/>
      <c r="V40" s="95"/>
      <c r="W40" s="96"/>
    </row>
    <row r="41" spans="2:28" ht="15" customHeight="1">
      <c r="B41" s="51"/>
      <c r="C41" s="51"/>
      <c r="D41" s="51"/>
      <c r="E41" s="51"/>
      <c r="F41" s="52"/>
      <c r="G41" s="52"/>
      <c r="H41" s="135"/>
      <c r="I41" s="136"/>
      <c r="J41" s="114"/>
      <c r="K41" s="114"/>
      <c r="L41" s="114"/>
      <c r="M41" s="114"/>
      <c r="N41" s="127"/>
      <c r="O41" s="127"/>
      <c r="P41" s="127"/>
      <c r="Q41" s="127"/>
      <c r="R41" s="127"/>
      <c r="S41" s="128"/>
      <c r="T41" s="149" t="s">
        <v>285</v>
      </c>
      <c r="U41" s="150"/>
      <c r="V41" s="150"/>
      <c r="W41" s="151"/>
      <c r="Y41" s="147"/>
      <c r="Z41" s="147"/>
      <c r="AA41" s="147"/>
      <c r="AB41" s="147"/>
    </row>
    <row r="42" spans="2:28" ht="15" customHeight="1">
      <c r="B42" s="51"/>
      <c r="C42" s="51"/>
      <c r="D42" s="51"/>
      <c r="E42" s="51"/>
      <c r="F42" s="52"/>
      <c r="G42" s="52"/>
      <c r="H42" s="135"/>
      <c r="I42" s="136"/>
      <c r="J42" s="114"/>
      <c r="K42" s="114"/>
      <c r="L42" s="114"/>
      <c r="M42" s="114"/>
      <c r="N42" s="127"/>
      <c r="O42" s="127"/>
      <c r="P42" s="127"/>
      <c r="Q42" s="127"/>
      <c r="R42" s="127"/>
      <c r="S42" s="128"/>
      <c r="T42" s="149"/>
      <c r="U42" s="150"/>
      <c r="V42" s="150"/>
      <c r="W42" s="151"/>
      <c r="Y42" s="147"/>
      <c r="Z42" s="147"/>
      <c r="AA42" s="147"/>
      <c r="AB42" s="147"/>
    </row>
    <row r="43" spans="2:28" ht="15" customHeight="1">
      <c r="B43" s="54"/>
      <c r="C43" s="55"/>
      <c r="D43" s="51"/>
      <c r="E43" s="51"/>
      <c r="F43" s="52"/>
      <c r="G43" s="52"/>
      <c r="H43" s="135"/>
      <c r="I43" s="136"/>
      <c r="J43" s="114"/>
      <c r="K43" s="114"/>
      <c r="L43" s="114"/>
      <c r="M43" s="114"/>
      <c r="N43" s="127"/>
      <c r="O43" s="127"/>
      <c r="P43" s="127"/>
      <c r="Q43" s="127"/>
      <c r="R43" s="127"/>
      <c r="S43" s="128"/>
      <c r="T43" s="89"/>
      <c r="U43" s="88"/>
      <c r="V43" s="88"/>
      <c r="W43" s="90"/>
      <c r="Y43" s="147"/>
      <c r="Z43" s="147"/>
      <c r="AA43" s="147"/>
      <c r="AB43" s="147"/>
    </row>
    <row r="44" spans="2:28" ht="15" customHeight="1">
      <c r="B44" s="51"/>
      <c r="C44" s="51"/>
      <c r="D44" s="51"/>
      <c r="E44" s="51"/>
      <c r="F44" s="52"/>
      <c r="G44" s="52"/>
      <c r="H44" s="135"/>
      <c r="I44" s="136"/>
      <c r="J44" s="114"/>
      <c r="K44" s="114"/>
      <c r="L44" s="114"/>
      <c r="M44" s="114"/>
      <c r="N44" s="127"/>
      <c r="O44" s="127"/>
      <c r="P44" s="127"/>
      <c r="Q44" s="127"/>
      <c r="R44" s="127"/>
      <c r="S44" s="128"/>
      <c r="T44" s="89"/>
      <c r="U44" s="88"/>
      <c r="V44" s="88"/>
      <c r="W44" s="90"/>
      <c r="Y44" s="147"/>
      <c r="Z44" s="147"/>
      <c r="AA44" s="147"/>
      <c r="AB44" s="147"/>
    </row>
    <row r="45" spans="2:28" ht="31">
      <c r="B45" s="64" t="s">
        <v>286</v>
      </c>
      <c r="C45" s="65" t="s">
        <v>287</v>
      </c>
      <c r="D45" s="51"/>
      <c r="E45" s="51"/>
      <c r="F45" s="52"/>
      <c r="G45" s="52"/>
      <c r="H45" s="135"/>
      <c r="I45" s="136"/>
      <c r="J45" s="114"/>
      <c r="K45" s="114"/>
      <c r="L45" s="114"/>
      <c r="M45" s="114"/>
      <c r="N45" s="127"/>
      <c r="O45" s="127"/>
      <c r="P45" s="127"/>
      <c r="Q45" s="127"/>
      <c r="R45" s="127"/>
      <c r="S45" s="128"/>
      <c r="T45" s="89"/>
      <c r="U45" s="88"/>
      <c r="V45" s="88"/>
      <c r="W45" s="90"/>
      <c r="Y45" s="147"/>
      <c r="Z45" s="147"/>
      <c r="AA45" s="147"/>
      <c r="AB45" s="147"/>
    </row>
    <row r="46" spans="2:28" ht="15" customHeight="1">
      <c r="B46" s="51"/>
      <c r="C46" s="51"/>
      <c r="D46" s="51"/>
      <c r="E46" s="51"/>
      <c r="F46" s="52"/>
      <c r="G46" s="52"/>
      <c r="H46" s="135"/>
      <c r="I46" s="136"/>
      <c r="J46" s="114"/>
      <c r="K46" s="114"/>
      <c r="L46" s="114"/>
      <c r="M46" s="114"/>
      <c r="N46" s="127"/>
      <c r="O46" s="127"/>
      <c r="P46" s="127"/>
      <c r="Q46" s="127"/>
      <c r="R46" s="127"/>
      <c r="S46" s="128"/>
      <c r="T46" s="149" t="s">
        <v>288</v>
      </c>
      <c r="U46" s="150"/>
      <c r="V46" s="150"/>
      <c r="W46" s="151"/>
      <c r="Y46" s="147"/>
      <c r="Z46" s="147"/>
      <c r="AA46" s="147"/>
      <c r="AB46" s="147"/>
    </row>
    <row r="47" spans="2:28" ht="15" customHeight="1">
      <c r="B47" s="51"/>
      <c r="C47" s="51"/>
      <c r="D47" s="51"/>
      <c r="E47" s="51"/>
      <c r="F47" s="52"/>
      <c r="G47" s="52"/>
      <c r="H47" s="135"/>
      <c r="I47" s="136"/>
      <c r="J47" s="114"/>
      <c r="K47" s="114"/>
      <c r="L47" s="114"/>
      <c r="M47" s="114"/>
      <c r="N47" s="127"/>
      <c r="O47" s="127"/>
      <c r="P47" s="127"/>
      <c r="Q47" s="127"/>
      <c r="R47" s="127"/>
      <c r="S47" s="128"/>
      <c r="T47" s="149"/>
      <c r="U47" s="150"/>
      <c r="V47" s="150"/>
      <c r="W47" s="151"/>
      <c r="Y47" s="147"/>
      <c r="Z47" s="147"/>
      <c r="AA47" s="147"/>
      <c r="AB47" s="147"/>
    </row>
    <row r="48" spans="2:28" ht="15" customHeight="1">
      <c r="B48" s="51"/>
      <c r="C48" s="51"/>
      <c r="D48" s="51"/>
      <c r="E48" s="51"/>
      <c r="F48" s="52"/>
      <c r="G48" s="52"/>
      <c r="H48" s="135"/>
      <c r="I48" s="136"/>
      <c r="J48" s="114"/>
      <c r="K48" s="114"/>
      <c r="L48" s="114"/>
      <c r="M48" s="114"/>
      <c r="N48" s="127"/>
      <c r="O48" s="127"/>
      <c r="P48" s="127"/>
      <c r="Q48" s="127"/>
      <c r="R48" s="127"/>
      <c r="S48" s="128"/>
      <c r="T48" s="89"/>
      <c r="U48" s="88"/>
      <c r="V48" s="88"/>
      <c r="W48" s="90"/>
      <c r="Y48" s="147"/>
      <c r="Z48" s="147"/>
      <c r="AA48" s="147"/>
      <c r="AB48" s="147"/>
    </row>
    <row r="49" spans="2:28" ht="35" customHeight="1">
      <c r="B49" s="51"/>
      <c r="C49" s="51"/>
      <c r="D49" s="51"/>
      <c r="E49" s="51"/>
      <c r="F49" s="52"/>
      <c r="G49" s="52"/>
      <c r="H49" s="135"/>
      <c r="I49" s="136"/>
      <c r="J49" s="114"/>
      <c r="K49" s="114"/>
      <c r="L49" s="114"/>
      <c r="M49" s="114"/>
      <c r="N49" s="127"/>
      <c r="O49" s="127"/>
      <c r="P49" s="127"/>
      <c r="Q49" s="127"/>
      <c r="R49" s="127"/>
      <c r="S49" s="128"/>
      <c r="T49" s="91"/>
      <c r="U49" s="92"/>
      <c r="V49" s="92"/>
      <c r="W49" s="93"/>
      <c r="Y49" s="147"/>
      <c r="Z49" s="147"/>
      <c r="AA49" s="147"/>
      <c r="AB49" s="147"/>
    </row>
    <row r="50" spans="2:28" ht="15" customHeight="1">
      <c r="B50" s="51"/>
      <c r="C50" s="51"/>
      <c r="D50" s="51"/>
      <c r="E50" s="51"/>
      <c r="F50" s="52"/>
      <c r="G50" s="52"/>
      <c r="H50" s="135"/>
      <c r="I50" s="136"/>
      <c r="J50" s="114" t="s">
        <v>289</v>
      </c>
      <c r="K50" s="114"/>
      <c r="L50" s="114"/>
      <c r="M50" s="114"/>
      <c r="N50" s="127" t="s">
        <v>290</v>
      </c>
      <c r="O50" s="127"/>
      <c r="P50" s="127"/>
      <c r="Q50" s="127"/>
      <c r="R50" s="127"/>
      <c r="S50" s="128"/>
      <c r="T50" s="89"/>
      <c r="U50" s="88"/>
      <c r="V50" s="88"/>
      <c r="W50" s="90"/>
      <c r="Y50" s="147"/>
      <c r="Z50" s="147"/>
      <c r="AA50" s="147"/>
      <c r="AB50" s="147"/>
    </row>
    <row r="51" spans="2:28" ht="15" customHeight="1">
      <c r="B51" s="51"/>
      <c r="C51" s="51"/>
      <c r="D51" s="51"/>
      <c r="E51" s="51"/>
      <c r="F51" s="52"/>
      <c r="G51" s="52"/>
      <c r="H51" s="135"/>
      <c r="I51" s="136"/>
      <c r="J51" s="114"/>
      <c r="K51" s="114"/>
      <c r="L51" s="114"/>
      <c r="M51" s="114"/>
      <c r="N51" s="127"/>
      <c r="O51" s="127"/>
      <c r="P51" s="127"/>
      <c r="Q51" s="127"/>
      <c r="R51" s="127"/>
      <c r="S51" s="128"/>
      <c r="T51" s="164" t="s">
        <v>291</v>
      </c>
      <c r="U51" s="165"/>
      <c r="V51" s="165"/>
      <c r="W51" s="166"/>
    </row>
    <row r="52" spans="2:28" ht="15" customHeight="1">
      <c r="B52" s="51"/>
      <c r="C52" s="51"/>
      <c r="D52" s="51"/>
      <c r="E52" s="51"/>
      <c r="F52" s="52"/>
      <c r="G52" s="52"/>
      <c r="H52" s="135"/>
      <c r="I52" s="136"/>
      <c r="J52" s="114"/>
      <c r="K52" s="114"/>
      <c r="L52" s="114"/>
      <c r="M52" s="114"/>
      <c r="N52" s="127"/>
      <c r="O52" s="127"/>
      <c r="P52" s="127"/>
      <c r="Q52" s="127"/>
      <c r="R52" s="127"/>
      <c r="S52" s="128"/>
      <c r="T52" s="89"/>
      <c r="U52" s="88"/>
      <c r="V52" s="88"/>
      <c r="W52" s="90"/>
    </row>
    <row r="53" spans="2:28" ht="15" customHeight="1">
      <c r="B53" s="51"/>
      <c r="C53" s="51"/>
      <c r="D53" s="51"/>
      <c r="E53" s="51"/>
      <c r="F53" s="52"/>
      <c r="G53" s="52"/>
      <c r="H53" s="135"/>
      <c r="I53" s="136"/>
      <c r="J53" s="114"/>
      <c r="K53" s="114"/>
      <c r="L53" s="114"/>
      <c r="M53" s="114"/>
      <c r="N53" s="127"/>
      <c r="O53" s="127"/>
      <c r="P53" s="127"/>
      <c r="Q53" s="127"/>
      <c r="R53" s="127"/>
      <c r="S53" s="128"/>
      <c r="T53" s="164" t="s">
        <v>292</v>
      </c>
      <c r="U53" s="165"/>
      <c r="V53" s="165"/>
      <c r="W53" s="166"/>
    </row>
    <row r="54" spans="2:28" ht="15" customHeight="1">
      <c r="B54" s="51"/>
      <c r="C54" s="51"/>
      <c r="D54" s="51"/>
      <c r="E54" s="51"/>
      <c r="F54" s="52"/>
      <c r="G54" s="52"/>
      <c r="H54" s="135"/>
      <c r="I54" s="136"/>
      <c r="J54" s="114"/>
      <c r="K54" s="114"/>
      <c r="L54" s="114"/>
      <c r="M54" s="114"/>
      <c r="N54" s="127"/>
      <c r="O54" s="127"/>
      <c r="P54" s="127"/>
      <c r="Q54" s="127"/>
      <c r="R54" s="127"/>
      <c r="S54" s="128"/>
      <c r="T54" s="89"/>
      <c r="U54" s="88"/>
      <c r="V54" s="88"/>
      <c r="W54" s="90"/>
    </row>
    <row r="55" spans="2:28" ht="15" customHeight="1">
      <c r="B55" s="51"/>
      <c r="C55" s="51"/>
      <c r="D55" s="51"/>
      <c r="E55" s="51"/>
      <c r="F55" s="52"/>
      <c r="G55" s="52"/>
      <c r="H55" s="135"/>
      <c r="I55" s="136"/>
      <c r="J55" s="114"/>
      <c r="K55" s="114"/>
      <c r="L55" s="114"/>
      <c r="M55" s="114"/>
      <c r="N55" s="127"/>
      <c r="O55" s="127"/>
      <c r="P55" s="127"/>
      <c r="Q55" s="127"/>
      <c r="R55" s="127"/>
      <c r="S55" s="128"/>
      <c r="T55" s="164" t="s">
        <v>293</v>
      </c>
      <c r="U55" s="165"/>
      <c r="V55" s="165"/>
      <c r="W55" s="166"/>
    </row>
    <row r="56" spans="2:28" ht="15" customHeight="1">
      <c r="B56" s="51"/>
      <c r="C56" s="51"/>
      <c r="D56" s="51"/>
      <c r="E56" s="51"/>
      <c r="F56" s="52"/>
      <c r="G56" s="52"/>
      <c r="H56" s="135"/>
      <c r="I56" s="136"/>
      <c r="J56" s="114"/>
      <c r="K56" s="114"/>
      <c r="L56" s="114"/>
      <c r="M56" s="114"/>
      <c r="N56" s="127"/>
      <c r="O56" s="127"/>
      <c r="P56" s="127"/>
      <c r="Q56" s="127"/>
      <c r="R56" s="127"/>
      <c r="S56" s="128"/>
      <c r="T56" s="89"/>
      <c r="U56" s="88"/>
      <c r="V56" s="88"/>
      <c r="W56" s="90"/>
    </row>
    <row r="57" spans="2:28" ht="15" customHeight="1">
      <c r="B57" s="51"/>
      <c r="C57" s="51"/>
      <c r="D57" s="51"/>
      <c r="E57" s="51"/>
      <c r="F57" s="52"/>
      <c r="G57" s="52"/>
      <c r="H57" s="135"/>
      <c r="I57" s="136"/>
      <c r="J57" s="114"/>
      <c r="K57" s="114"/>
      <c r="L57" s="114"/>
      <c r="M57" s="114"/>
      <c r="N57" s="127"/>
      <c r="O57" s="127"/>
      <c r="P57" s="127"/>
      <c r="Q57" s="127"/>
      <c r="R57" s="127"/>
      <c r="S57" s="128"/>
      <c r="T57" s="89"/>
      <c r="U57" s="88"/>
      <c r="V57" s="88"/>
      <c r="W57" s="90"/>
    </row>
    <row r="58" spans="2:28" ht="15" customHeight="1">
      <c r="B58" s="51"/>
      <c r="C58" s="51"/>
      <c r="D58" s="51"/>
      <c r="E58" s="51"/>
      <c r="F58" s="52"/>
      <c r="G58" s="52"/>
      <c r="H58" s="135"/>
      <c r="I58" s="136"/>
      <c r="J58" s="114"/>
      <c r="K58" s="114"/>
      <c r="L58" s="114"/>
      <c r="M58" s="114"/>
      <c r="N58" s="127"/>
      <c r="O58" s="127"/>
      <c r="P58" s="127"/>
      <c r="Q58" s="127"/>
      <c r="R58" s="127"/>
      <c r="S58" s="128"/>
      <c r="T58" s="89"/>
      <c r="U58" s="88"/>
      <c r="V58" s="88"/>
      <c r="W58" s="90"/>
    </row>
    <row r="59" spans="2:28" ht="15" customHeight="1">
      <c r="B59" s="51"/>
      <c r="C59" s="51"/>
      <c r="D59" s="51"/>
      <c r="E59" s="51"/>
      <c r="F59" s="52"/>
      <c r="G59" s="52"/>
      <c r="H59" s="135"/>
      <c r="I59" s="136"/>
      <c r="J59" s="114"/>
      <c r="K59" s="114"/>
      <c r="L59" s="114"/>
      <c r="M59" s="114"/>
      <c r="N59" s="127"/>
      <c r="O59" s="127"/>
      <c r="P59" s="127"/>
      <c r="Q59" s="127"/>
      <c r="R59" s="127"/>
      <c r="S59" s="128"/>
      <c r="T59" s="89"/>
      <c r="U59" s="88"/>
      <c r="V59" s="88"/>
      <c r="W59" s="90"/>
    </row>
    <row r="60" spans="2:28" ht="31.5" customHeight="1">
      <c r="B60" s="64" t="s">
        <v>294</v>
      </c>
      <c r="C60" s="65" t="s">
        <v>295</v>
      </c>
      <c r="D60" s="51"/>
      <c r="E60" s="51"/>
      <c r="F60" s="52"/>
      <c r="G60" s="52"/>
      <c r="H60" s="135"/>
      <c r="I60" s="136"/>
      <c r="J60" s="114"/>
      <c r="K60" s="114"/>
      <c r="L60" s="114"/>
      <c r="M60" s="114"/>
      <c r="N60" s="127"/>
      <c r="O60" s="127"/>
      <c r="P60" s="127"/>
      <c r="Q60" s="127"/>
      <c r="R60" s="127"/>
      <c r="S60" s="128"/>
      <c r="T60" s="89"/>
      <c r="U60" s="88"/>
      <c r="V60" s="88"/>
      <c r="W60" s="90"/>
    </row>
    <row r="61" spans="2:28" ht="15" customHeight="1">
      <c r="B61" s="51"/>
      <c r="C61" s="51"/>
      <c r="D61" s="51"/>
      <c r="E61" s="51"/>
      <c r="F61" s="52"/>
      <c r="G61" s="52"/>
      <c r="H61" s="137"/>
      <c r="I61" s="138"/>
      <c r="J61" s="114"/>
      <c r="K61" s="114"/>
      <c r="L61" s="114"/>
      <c r="M61" s="114"/>
      <c r="N61" s="127"/>
      <c r="O61" s="127"/>
      <c r="P61" s="127"/>
      <c r="Q61" s="127"/>
      <c r="R61" s="127"/>
      <c r="S61" s="128"/>
      <c r="T61" s="91"/>
      <c r="U61" s="92"/>
      <c r="V61" s="92"/>
      <c r="W61" s="93"/>
    </row>
    <row r="62" spans="2:28" ht="15" customHeight="1">
      <c r="B62" s="51"/>
      <c r="C62" s="51"/>
      <c r="D62" s="51"/>
      <c r="E62" s="51"/>
      <c r="F62" s="52"/>
      <c r="G62" s="52"/>
      <c r="H62" s="133" t="s">
        <v>296</v>
      </c>
      <c r="I62" s="134"/>
      <c r="J62" s="114" t="s">
        <v>297</v>
      </c>
      <c r="K62" s="114"/>
      <c r="L62" s="114"/>
      <c r="M62" s="114"/>
      <c r="N62" s="127" t="s">
        <v>298</v>
      </c>
      <c r="O62" s="127"/>
      <c r="P62" s="127"/>
      <c r="Q62" s="127"/>
      <c r="R62" s="127"/>
      <c r="S62" s="128"/>
      <c r="T62" s="146"/>
      <c r="U62" s="147"/>
      <c r="V62" s="147"/>
      <c r="W62" s="148"/>
    </row>
    <row r="63" spans="2:28" ht="15" customHeight="1">
      <c r="B63" s="51"/>
      <c r="C63" s="51"/>
      <c r="D63" s="51"/>
      <c r="E63" s="51"/>
      <c r="F63" s="52"/>
      <c r="G63" s="52"/>
      <c r="H63" s="135"/>
      <c r="I63" s="136"/>
      <c r="J63" s="114"/>
      <c r="K63" s="114"/>
      <c r="L63" s="114"/>
      <c r="M63" s="114"/>
      <c r="N63" s="127"/>
      <c r="O63" s="127"/>
      <c r="P63" s="127"/>
      <c r="Q63" s="127"/>
      <c r="R63" s="127"/>
      <c r="S63" s="128"/>
      <c r="T63" s="161" t="s">
        <v>299</v>
      </c>
      <c r="U63" s="162"/>
      <c r="V63" s="162"/>
      <c r="W63" s="163"/>
    </row>
    <row r="64" spans="2:28" ht="15" customHeight="1">
      <c r="B64" s="51"/>
      <c r="C64" s="51"/>
      <c r="D64" s="51"/>
      <c r="E64" s="51"/>
      <c r="F64" s="52"/>
      <c r="G64" s="52"/>
      <c r="H64" s="135"/>
      <c r="I64" s="136"/>
      <c r="J64" s="114"/>
      <c r="K64" s="114"/>
      <c r="L64" s="114"/>
      <c r="M64" s="114"/>
      <c r="N64" s="127"/>
      <c r="O64" s="127"/>
      <c r="P64" s="127"/>
      <c r="Q64" s="127"/>
      <c r="R64" s="127"/>
      <c r="S64" s="128"/>
      <c r="T64" s="161"/>
      <c r="U64" s="162"/>
      <c r="V64" s="162"/>
      <c r="W64" s="163"/>
    </row>
    <row r="65" spans="2:23" ht="15" customHeight="1">
      <c r="B65" s="51"/>
      <c r="C65" s="51"/>
      <c r="D65" s="51"/>
      <c r="E65" s="51"/>
      <c r="F65" s="52"/>
      <c r="G65" s="52"/>
      <c r="H65" s="135"/>
      <c r="I65" s="136"/>
      <c r="J65" s="114"/>
      <c r="K65" s="114"/>
      <c r="L65" s="114"/>
      <c r="M65" s="114"/>
      <c r="N65" s="127"/>
      <c r="O65" s="127"/>
      <c r="P65" s="127"/>
      <c r="Q65" s="127"/>
      <c r="R65" s="127"/>
      <c r="S65" s="128"/>
      <c r="T65" s="146"/>
      <c r="U65" s="147"/>
      <c r="V65" s="147"/>
      <c r="W65" s="148"/>
    </row>
    <row r="66" spans="2:23" ht="15" customHeight="1">
      <c r="B66" s="51"/>
      <c r="C66" s="51"/>
      <c r="D66" s="51"/>
      <c r="E66" s="51"/>
      <c r="F66" s="52"/>
      <c r="G66" s="52"/>
      <c r="H66" s="135"/>
      <c r="I66" s="136"/>
      <c r="J66" s="114"/>
      <c r="K66" s="114"/>
      <c r="L66" s="114"/>
      <c r="M66" s="114"/>
      <c r="N66" s="127"/>
      <c r="O66" s="127"/>
      <c r="P66" s="127"/>
      <c r="Q66" s="127"/>
      <c r="R66" s="127"/>
      <c r="S66" s="128"/>
      <c r="T66" s="149" t="s">
        <v>300</v>
      </c>
      <c r="U66" s="150"/>
      <c r="V66" s="150"/>
      <c r="W66" s="151"/>
    </row>
    <row r="67" spans="2:23" ht="15" customHeight="1">
      <c r="B67" s="51"/>
      <c r="C67" s="51"/>
      <c r="D67" s="51"/>
      <c r="E67" s="51"/>
      <c r="F67" s="52"/>
      <c r="G67" s="52"/>
      <c r="H67" s="135"/>
      <c r="I67" s="136"/>
      <c r="J67" s="114"/>
      <c r="K67" s="114"/>
      <c r="L67" s="114"/>
      <c r="M67" s="114"/>
      <c r="N67" s="127"/>
      <c r="O67" s="127"/>
      <c r="P67" s="127"/>
      <c r="Q67" s="127"/>
      <c r="R67" s="127"/>
      <c r="S67" s="128"/>
      <c r="T67" s="146"/>
      <c r="U67" s="147"/>
      <c r="V67" s="147"/>
      <c r="W67" s="148"/>
    </row>
    <row r="68" spans="2:23" ht="15" customHeight="1">
      <c r="B68" s="51"/>
      <c r="C68" s="51"/>
      <c r="D68" s="51"/>
      <c r="E68" s="51"/>
      <c r="F68" s="52"/>
      <c r="G68" s="52"/>
      <c r="H68" s="135"/>
      <c r="I68" s="136"/>
      <c r="J68" s="114"/>
      <c r="K68" s="114"/>
      <c r="L68" s="114"/>
      <c r="M68" s="114"/>
      <c r="N68" s="127"/>
      <c r="O68" s="127"/>
      <c r="P68" s="127"/>
      <c r="Q68" s="127"/>
      <c r="R68" s="127"/>
      <c r="S68" s="128"/>
      <c r="T68" s="146"/>
      <c r="U68" s="147"/>
      <c r="V68" s="147"/>
      <c r="W68" s="148"/>
    </row>
    <row r="69" spans="2:23" ht="15" customHeight="1">
      <c r="B69" s="51"/>
      <c r="C69" s="51"/>
      <c r="D69" s="51"/>
      <c r="E69" s="51"/>
      <c r="F69" s="52"/>
      <c r="G69" s="52"/>
      <c r="H69" s="135"/>
      <c r="I69" s="136"/>
      <c r="J69" s="114"/>
      <c r="K69" s="114"/>
      <c r="L69" s="114"/>
      <c r="M69" s="114"/>
      <c r="N69" s="127"/>
      <c r="O69" s="127"/>
      <c r="P69" s="127"/>
      <c r="Q69" s="127"/>
      <c r="R69" s="127"/>
      <c r="S69" s="128"/>
      <c r="T69" s="146"/>
      <c r="U69" s="147"/>
      <c r="V69" s="147"/>
      <c r="W69" s="148"/>
    </row>
    <row r="70" spans="2:23" ht="23">
      <c r="H70" s="135"/>
      <c r="I70" s="136"/>
      <c r="J70" s="114"/>
      <c r="K70" s="114"/>
      <c r="L70" s="114"/>
      <c r="M70" s="114"/>
      <c r="N70" s="127"/>
      <c r="O70" s="127"/>
      <c r="P70" s="127"/>
      <c r="Q70" s="127"/>
      <c r="R70" s="127"/>
      <c r="S70" s="128"/>
      <c r="T70" s="146"/>
      <c r="U70" s="147"/>
      <c r="V70" s="147"/>
      <c r="W70" s="148"/>
    </row>
    <row r="71" spans="2:23" ht="15" customHeight="1">
      <c r="B71" s="56"/>
      <c r="C71" s="54"/>
      <c r="D71" s="57"/>
      <c r="H71" s="135"/>
      <c r="I71" s="136"/>
      <c r="J71" s="114"/>
      <c r="K71" s="114"/>
      <c r="L71" s="114"/>
      <c r="M71" s="114"/>
      <c r="N71" s="127"/>
      <c r="O71" s="127"/>
      <c r="P71" s="127"/>
      <c r="Q71" s="127"/>
      <c r="R71" s="127"/>
      <c r="S71" s="128"/>
      <c r="T71" s="146"/>
      <c r="U71" s="147"/>
      <c r="V71" s="147"/>
      <c r="W71" s="148"/>
    </row>
    <row r="72" spans="2:23" ht="67.5" customHeight="1">
      <c r="B72" s="54"/>
      <c r="C72" s="55"/>
      <c r="D72" s="58"/>
      <c r="F72" s="59">
        <f>(SUM('A Management &amp; Monitoring'!D4:D23)-20)/60</f>
        <v>0</v>
      </c>
      <c r="G72" s="60"/>
      <c r="H72" s="135"/>
      <c r="I72" s="136"/>
      <c r="J72" s="114" t="s">
        <v>301</v>
      </c>
      <c r="K72" s="114"/>
      <c r="L72" s="114"/>
      <c r="M72" s="114"/>
      <c r="N72" s="127" t="s">
        <v>302</v>
      </c>
      <c r="O72" s="127"/>
      <c r="P72" s="127"/>
      <c r="Q72" s="127"/>
      <c r="R72" s="127"/>
      <c r="S72" s="128"/>
      <c r="T72" s="155" t="s">
        <v>303</v>
      </c>
      <c r="U72" s="156"/>
      <c r="V72" s="156"/>
      <c r="W72" s="157"/>
    </row>
    <row r="73" spans="2:23" ht="66.75" customHeight="1">
      <c r="B73" s="54"/>
      <c r="C73" s="55"/>
      <c r="D73" s="58"/>
      <c r="F73" s="59">
        <f>(SUM('B Planning &amp; Procurement'!D4:D15)-12)/36</f>
        <v>0</v>
      </c>
      <c r="G73" s="60"/>
      <c r="H73" s="135"/>
      <c r="I73" s="136"/>
      <c r="J73" s="114"/>
      <c r="K73" s="114"/>
      <c r="L73" s="114"/>
      <c r="M73" s="114"/>
      <c r="N73" s="127"/>
      <c r="O73" s="127"/>
      <c r="P73" s="127"/>
      <c r="Q73" s="127"/>
      <c r="R73" s="127"/>
      <c r="S73" s="128"/>
      <c r="T73" s="158" t="s">
        <v>304</v>
      </c>
      <c r="U73" s="159"/>
      <c r="V73" s="159"/>
      <c r="W73" s="160"/>
    </row>
    <row r="74" spans="2:23" ht="91" customHeight="1">
      <c r="B74" s="54"/>
      <c r="C74" s="55"/>
      <c r="D74" s="58"/>
      <c r="F74" s="59">
        <f>(SUM('C Waste &amp; Maintenance'!D4:D8)-5)/15</f>
        <v>0</v>
      </c>
      <c r="G74" s="60"/>
      <c r="H74" s="137"/>
      <c r="I74" s="138"/>
      <c r="J74" s="114"/>
      <c r="K74" s="114"/>
      <c r="L74" s="114"/>
      <c r="M74" s="114"/>
      <c r="N74" s="127"/>
      <c r="O74" s="127"/>
      <c r="P74" s="127"/>
      <c r="Q74" s="127"/>
      <c r="R74" s="127"/>
      <c r="S74" s="128"/>
      <c r="T74" s="152" t="s">
        <v>305</v>
      </c>
      <c r="U74" s="153"/>
      <c r="V74" s="153"/>
      <c r="W74" s="154"/>
    </row>
    <row r="75" spans="2:23" ht="69.75" customHeight="1">
      <c r="B75" s="54"/>
      <c r="C75" s="55"/>
      <c r="D75" s="58"/>
      <c r="F75" s="59">
        <f>(SUM('D People Management'!D4:D7)-4)/12</f>
        <v>0</v>
      </c>
      <c r="G75" s="60"/>
      <c r="H75" s="140" t="s">
        <v>306</v>
      </c>
      <c r="I75" s="141"/>
      <c r="J75" s="114" t="s">
        <v>307</v>
      </c>
      <c r="K75" s="114"/>
      <c r="L75" s="114"/>
      <c r="M75" s="114"/>
      <c r="N75" s="127" t="s">
        <v>308</v>
      </c>
      <c r="O75" s="127"/>
      <c r="P75" s="127"/>
      <c r="Q75" s="127"/>
      <c r="R75" s="127"/>
      <c r="S75" s="127"/>
      <c r="T75" s="139"/>
      <c r="U75" s="139"/>
      <c r="V75" s="139"/>
      <c r="W75" s="139"/>
    </row>
    <row r="76" spans="2:23">
      <c r="B76" s="61"/>
      <c r="H76" s="142"/>
      <c r="I76" s="143"/>
      <c r="J76" s="114"/>
      <c r="K76" s="114"/>
      <c r="L76" s="114"/>
      <c r="M76" s="114"/>
      <c r="N76" s="127"/>
      <c r="O76" s="127"/>
      <c r="P76" s="127"/>
      <c r="Q76" s="127"/>
      <c r="R76" s="127"/>
      <c r="S76" s="127"/>
      <c r="T76" s="131"/>
      <c r="U76" s="131"/>
      <c r="V76" s="131"/>
      <c r="W76" s="131"/>
    </row>
    <row r="77" spans="2:23" ht="15" customHeight="1">
      <c r="B77" s="61"/>
      <c r="H77" s="142"/>
      <c r="I77" s="143"/>
      <c r="J77" s="114" t="s">
        <v>309</v>
      </c>
      <c r="K77" s="114"/>
      <c r="L77" s="114"/>
      <c r="M77" s="114"/>
      <c r="N77" s="127" t="s">
        <v>310</v>
      </c>
      <c r="O77" s="127"/>
      <c r="P77" s="127"/>
      <c r="Q77" s="127"/>
      <c r="R77" s="127"/>
      <c r="S77" s="127"/>
      <c r="T77" s="130" t="s">
        <v>311</v>
      </c>
      <c r="U77" s="130"/>
      <c r="V77" s="130"/>
      <c r="W77" s="130"/>
    </row>
    <row r="78" spans="2:23">
      <c r="B78" s="61"/>
      <c r="H78" s="142"/>
      <c r="I78" s="143"/>
      <c r="J78" s="114"/>
      <c r="K78" s="114"/>
      <c r="L78" s="114"/>
      <c r="M78" s="114"/>
      <c r="N78" s="127"/>
      <c r="O78" s="127"/>
      <c r="P78" s="127"/>
      <c r="Q78" s="127"/>
      <c r="R78" s="127"/>
      <c r="S78" s="127"/>
      <c r="T78" s="130"/>
      <c r="U78" s="130"/>
      <c r="V78" s="130"/>
      <c r="W78" s="130"/>
    </row>
    <row r="79" spans="2:23">
      <c r="B79" s="61"/>
      <c r="H79" s="142"/>
      <c r="I79" s="143"/>
      <c r="J79" s="114"/>
      <c r="K79" s="114"/>
      <c r="L79" s="114"/>
      <c r="M79" s="114"/>
      <c r="N79" s="127"/>
      <c r="O79" s="127"/>
      <c r="P79" s="127"/>
      <c r="Q79" s="127"/>
      <c r="R79" s="127"/>
      <c r="S79" s="127"/>
      <c r="T79" s="130"/>
      <c r="U79" s="130"/>
      <c r="V79" s="130"/>
      <c r="W79" s="130"/>
    </row>
    <row r="80" spans="2:23">
      <c r="B80" s="61"/>
      <c r="H80" s="142"/>
      <c r="I80" s="143"/>
      <c r="J80" s="114"/>
      <c r="K80" s="114"/>
      <c r="L80" s="114"/>
      <c r="M80" s="114"/>
      <c r="N80" s="127"/>
      <c r="O80" s="127"/>
      <c r="P80" s="127"/>
      <c r="Q80" s="127"/>
      <c r="R80" s="127"/>
      <c r="S80" s="127"/>
      <c r="T80" s="130"/>
      <c r="U80" s="130"/>
      <c r="V80" s="130"/>
      <c r="W80" s="130"/>
    </row>
    <row r="81" spans="2:23">
      <c r="B81" s="61"/>
      <c r="H81" s="142"/>
      <c r="I81" s="143"/>
      <c r="J81" s="114"/>
      <c r="K81" s="114"/>
      <c r="L81" s="114"/>
      <c r="M81" s="114"/>
      <c r="N81" s="127"/>
      <c r="O81" s="127"/>
      <c r="P81" s="127"/>
      <c r="Q81" s="127"/>
      <c r="R81" s="127"/>
      <c r="S81" s="127"/>
      <c r="T81" s="130"/>
      <c r="U81" s="130"/>
      <c r="V81" s="130"/>
      <c r="W81" s="130"/>
    </row>
    <row r="82" spans="2:23">
      <c r="B82" s="61"/>
      <c r="H82" s="142"/>
      <c r="I82" s="143"/>
      <c r="J82" s="114"/>
      <c r="K82" s="114"/>
      <c r="L82" s="114"/>
      <c r="M82" s="114"/>
      <c r="N82" s="127"/>
      <c r="O82" s="127"/>
      <c r="P82" s="127"/>
      <c r="Q82" s="127"/>
      <c r="R82" s="127"/>
      <c r="S82" s="127"/>
      <c r="T82" s="130"/>
      <c r="U82" s="130"/>
      <c r="V82" s="130"/>
      <c r="W82" s="130"/>
    </row>
    <row r="83" spans="2:23">
      <c r="B83" s="61"/>
      <c r="H83" s="144"/>
      <c r="I83" s="145"/>
      <c r="J83" s="114"/>
      <c r="K83" s="114"/>
      <c r="L83" s="114"/>
      <c r="M83" s="114"/>
      <c r="N83" s="127"/>
      <c r="O83" s="127"/>
      <c r="P83" s="127"/>
      <c r="Q83" s="127"/>
      <c r="R83" s="127"/>
      <c r="S83" s="127"/>
      <c r="T83" s="130"/>
      <c r="U83" s="130"/>
      <c r="V83" s="130"/>
      <c r="W83" s="130"/>
    </row>
    <row r="84" spans="2:23">
      <c r="B84" s="61"/>
      <c r="N84" s="35"/>
      <c r="O84" s="35"/>
      <c r="P84" s="35"/>
      <c r="Q84" s="35"/>
      <c r="R84" s="35"/>
      <c r="S84" s="35"/>
    </row>
    <row r="85" spans="2:23">
      <c r="N85" s="35"/>
      <c r="O85" s="35"/>
      <c r="P85" s="35"/>
      <c r="Q85" s="35"/>
      <c r="R85" s="35"/>
      <c r="S85" s="35"/>
    </row>
    <row r="86" spans="2:23">
      <c r="N86" s="35"/>
      <c r="O86" s="35"/>
      <c r="P86" s="35"/>
      <c r="Q86" s="35"/>
      <c r="R86" s="35"/>
      <c r="S86" s="35"/>
    </row>
    <row r="87" spans="2:23">
      <c r="N87" s="35"/>
      <c r="O87" s="35"/>
      <c r="P87" s="35"/>
      <c r="Q87" s="35"/>
      <c r="R87" s="35"/>
      <c r="S87" s="35"/>
    </row>
    <row r="133" spans="10:16" ht="26">
      <c r="J133" s="62"/>
      <c r="K133" s="63"/>
      <c r="L133" s="63"/>
      <c r="M133" s="63"/>
      <c r="N133" s="66"/>
      <c r="O133" s="67"/>
      <c r="P133" s="67"/>
    </row>
    <row r="134" spans="10:16" ht="26">
      <c r="J134" s="62"/>
      <c r="K134" s="63"/>
      <c r="L134" s="63"/>
      <c r="M134" s="63"/>
      <c r="N134" s="67"/>
      <c r="O134" s="67"/>
      <c r="P134" s="67"/>
    </row>
    <row r="135" spans="10:16" ht="26">
      <c r="J135" s="62"/>
      <c r="K135" s="63"/>
      <c r="L135" s="63"/>
      <c r="M135" s="63"/>
      <c r="N135" s="67"/>
      <c r="O135" s="67"/>
      <c r="P135" s="67"/>
    </row>
    <row r="136" spans="10:16" ht="26">
      <c r="J136" s="62"/>
      <c r="K136" s="63"/>
      <c r="L136" s="63"/>
      <c r="M136" s="63"/>
      <c r="N136" s="67"/>
      <c r="O136" s="67"/>
      <c r="P136" s="67"/>
    </row>
    <row r="137" spans="10:16" ht="26">
      <c r="J137" s="62"/>
      <c r="K137" s="63"/>
      <c r="L137" s="63"/>
      <c r="M137" s="63"/>
      <c r="N137" s="67"/>
      <c r="O137" s="67"/>
      <c r="P137" s="67"/>
    </row>
    <row r="138" spans="10:16" ht="26">
      <c r="J138" s="62"/>
      <c r="K138" s="63"/>
      <c r="L138" s="63"/>
      <c r="M138" s="63"/>
      <c r="N138" s="67"/>
      <c r="O138" s="67"/>
      <c r="P138" s="67"/>
    </row>
    <row r="139" spans="10:16" ht="26">
      <c r="J139" s="62"/>
      <c r="K139" s="63"/>
      <c r="L139" s="63"/>
      <c r="M139" s="63"/>
      <c r="N139" s="67"/>
      <c r="O139" s="67"/>
      <c r="P139" s="67"/>
    </row>
    <row r="140" spans="10:16" ht="26">
      <c r="J140" s="62"/>
      <c r="K140" s="63"/>
      <c r="L140" s="63"/>
      <c r="M140" s="63"/>
      <c r="N140" s="67"/>
      <c r="O140" s="67"/>
      <c r="P140" s="67"/>
    </row>
    <row r="141" spans="10:16" ht="26">
      <c r="J141" s="62"/>
      <c r="K141" s="63"/>
      <c r="L141" s="63"/>
      <c r="M141" s="63"/>
      <c r="N141" s="67"/>
      <c r="O141" s="67"/>
      <c r="P141" s="67"/>
    </row>
    <row r="142" spans="10:16" ht="26">
      <c r="J142" s="62"/>
      <c r="K142" s="63"/>
      <c r="L142" s="63"/>
      <c r="M142" s="63"/>
      <c r="N142" s="67"/>
      <c r="O142" s="67"/>
      <c r="P142" s="67"/>
    </row>
    <row r="143" spans="10:16" ht="26">
      <c r="J143" s="62"/>
      <c r="K143" s="63"/>
      <c r="L143" s="63"/>
      <c r="M143" s="63"/>
      <c r="N143" s="67"/>
      <c r="O143" s="67"/>
      <c r="P143" s="67"/>
    </row>
    <row r="144" spans="10:16" ht="26">
      <c r="J144" s="62"/>
      <c r="K144" s="63"/>
      <c r="L144" s="63"/>
      <c r="M144" s="63"/>
      <c r="N144" s="67"/>
      <c r="O144" s="67"/>
      <c r="P144" s="67"/>
    </row>
    <row r="145" spans="4:16" ht="26">
      <c r="J145" s="62"/>
      <c r="K145" s="63"/>
      <c r="L145" s="63"/>
      <c r="M145" s="63"/>
      <c r="N145" s="67"/>
      <c r="O145" s="67"/>
      <c r="P145" s="67"/>
    </row>
    <row r="146" spans="4:16" ht="26">
      <c r="J146" s="63"/>
      <c r="K146" s="63"/>
      <c r="L146" s="63"/>
      <c r="M146" s="63"/>
      <c r="N146" s="67"/>
      <c r="O146" s="67"/>
      <c r="P146" s="67"/>
    </row>
    <row r="160" spans="4:16">
      <c r="D160" s="21">
        <v>18</v>
      </c>
    </row>
    <row r="161" spans="4:4">
      <c r="D161" s="21">
        <v>1</v>
      </c>
    </row>
    <row r="162" spans="4:4">
      <c r="D162" s="21">
        <f>D161/D160</f>
        <v>5.5555555555555552E-2</v>
      </c>
    </row>
  </sheetData>
  <mergeCells count="56">
    <mergeCell ref="T63:W64"/>
    <mergeCell ref="T53:W53"/>
    <mergeCell ref="T51:W51"/>
    <mergeCell ref="T55:W55"/>
    <mergeCell ref="Y41:AB50"/>
    <mergeCell ref="T41:W42"/>
    <mergeCell ref="T46:W47"/>
    <mergeCell ref="T68:W68"/>
    <mergeCell ref="T74:W74"/>
    <mergeCell ref="T69:W69"/>
    <mergeCell ref="T70:W70"/>
    <mergeCell ref="T71:W71"/>
    <mergeCell ref="T72:W72"/>
    <mergeCell ref="T73:W73"/>
    <mergeCell ref="H62:I74"/>
    <mergeCell ref="N75:S76"/>
    <mergeCell ref="T75:W76"/>
    <mergeCell ref="J75:M76"/>
    <mergeCell ref="N77:S83"/>
    <mergeCell ref="T77:W83"/>
    <mergeCell ref="J77:M83"/>
    <mergeCell ref="H75:I83"/>
    <mergeCell ref="N62:S71"/>
    <mergeCell ref="J62:M71"/>
    <mergeCell ref="N72:S74"/>
    <mergeCell ref="J72:M74"/>
    <mergeCell ref="T62:W62"/>
    <mergeCell ref="T65:W65"/>
    <mergeCell ref="T66:W66"/>
    <mergeCell ref="T67:W67"/>
    <mergeCell ref="N50:S61"/>
    <mergeCell ref="J50:M61"/>
    <mergeCell ref="H12:I39"/>
    <mergeCell ref="T17:W21"/>
    <mergeCell ref="T22:W31"/>
    <mergeCell ref="T32:W39"/>
    <mergeCell ref="N40:S49"/>
    <mergeCell ref="J40:M49"/>
    <mergeCell ref="H40:I61"/>
    <mergeCell ref="N12:S16"/>
    <mergeCell ref="J12:M16"/>
    <mergeCell ref="N17:S21"/>
    <mergeCell ref="J17:M21"/>
    <mergeCell ref="N22:S31"/>
    <mergeCell ref="J22:M31"/>
    <mergeCell ref="N32:S39"/>
    <mergeCell ref="J32:M39"/>
    <mergeCell ref="B10:C11"/>
    <mergeCell ref="B2:F5"/>
    <mergeCell ref="H2:W5"/>
    <mergeCell ref="H6:W9"/>
    <mergeCell ref="H10:I11"/>
    <mergeCell ref="J10:M11"/>
    <mergeCell ref="N10:S11"/>
    <mergeCell ref="T10:W11"/>
    <mergeCell ref="T12:W16"/>
  </mergeCells>
  <conditionalFormatting sqref="G72:G75">
    <cfRule type="colorScale" priority="2">
      <colorScale>
        <cfvo type="min"/>
        <cfvo type="percentile" val="50"/>
        <cfvo type="max"/>
        <color rgb="FFF8696B"/>
        <color rgb="FFFFEB84"/>
        <color rgb="FF63BE7B"/>
      </colorScale>
    </cfRule>
  </conditionalFormatting>
  <hyperlinks>
    <hyperlink ref="T66:W66" r:id="rId1" display="Vehicle checklist and fault report" xr:uid="{1F2413B6-EEEA-4C5D-89DC-09BEC1666740}"/>
    <hyperlink ref="T72:W72" r:id="rId2" display="ICRC workshop waste management SOP" xr:uid="{1C4E11B2-42E1-45DB-B76B-B92194DD0261}"/>
    <hyperlink ref="T73:W73" r:id="rId3" display="https://www.globalplasticlaws.org/" xr:uid="{7E6EC0EF-4F76-41FB-9D60-1FD8E3D493E3}"/>
    <hyperlink ref="T53:W53" r:id="rId4" display="Humanitarian fleet management standards" xr:uid="{4A62A83B-CFE9-4386-9A16-E90CF2761007}"/>
    <hyperlink ref="T51:W51" r:id="rId5" display="Logistics Cluster" xr:uid="{5892FEE7-7278-4B45-9129-E5E2A15C984A}"/>
    <hyperlink ref="T55:W55" r:id="rId6" display="Maintenance and repair service provider standards" xr:uid="{CBBA1B10-C39D-4EFC-A8F1-3F2E5CABD8F5}"/>
    <hyperlink ref="T41:W42" r:id="rId7" display="Rightsizing and rightprofiling your fleet" xr:uid="{F9DC06E9-5B8F-4438-9327-F7D7BE870F9E}"/>
    <hyperlink ref="T46:W47" r:id="rId8" display="Calculating the right fleet size" xr:uid="{FF1EF36F-2950-4908-95BD-FAA327DFA13B}"/>
    <hyperlink ref="T17:W21" r:id="rId9" display="Leading and Lagging Fleet Management Indicators" xr:uid="{DA8CD6B1-2533-444A-ABBF-54D139BC0956}"/>
    <hyperlink ref="T12:W16" r:id="rId10" display="Clean Fleet Toolkit" xr:uid="{9CE7FEEA-7176-495D-A307-98755BC81499}"/>
    <hyperlink ref="T74:W74" r:id="rId11" display="Environmental Sustainability in Humanitarian Supply Chains" xr:uid="{541DA0E4-8FDA-4F30-A2CE-C30A91B2EED1}"/>
    <hyperlink ref="T77:W83" r:id="rId12" display="Eco driving training materials for drivers" xr:uid="{922DF678-AE3D-41E5-99B9-6F2850F4DA10}"/>
  </hyperlinks>
  <pageMargins left="0.25" right="0.25" top="0.75" bottom="0.75" header="0.3" footer="0.3"/>
  <pageSetup paperSize="9" orientation="landscape" horizontalDpi="0" verticalDpi="0" r:id="rId1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29C8-343A-415E-8EBF-A9EE4EA4BDB0}">
  <sheetPr>
    <tabColor theme="0"/>
  </sheetPr>
  <dimension ref="A1:AE744"/>
  <sheetViews>
    <sheetView zoomScaleNormal="100" workbookViewId="0">
      <selection activeCell="B17" sqref="B17"/>
    </sheetView>
  </sheetViews>
  <sheetFormatPr baseColWidth="10" defaultColWidth="11.5" defaultRowHeight="16"/>
  <cols>
    <col min="1" max="1" width="41.33203125" style="21" customWidth="1"/>
    <col min="2" max="2" width="158.5" style="45" customWidth="1"/>
    <col min="3" max="31" width="11.5" style="27"/>
    <col min="32" max="16384" width="11.5" style="21"/>
  </cols>
  <sheetData>
    <row r="1" spans="1:31" ht="50.25" customHeight="1">
      <c r="A1" s="167" t="s">
        <v>312</v>
      </c>
      <c r="B1" s="168"/>
    </row>
    <row r="2" spans="1:31" s="69" customFormat="1" ht="63" customHeight="1">
      <c r="A2" s="24" t="s">
        <v>313</v>
      </c>
      <c r="B2" s="68" t="s">
        <v>314</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row>
    <row r="3" spans="1:31" ht="65" customHeight="1">
      <c r="A3" s="70" t="s">
        <v>315</v>
      </c>
      <c r="B3" s="71" t="s">
        <v>316</v>
      </c>
    </row>
    <row r="4" spans="1:31" ht="162">
      <c r="A4" s="70" t="s">
        <v>317</v>
      </c>
      <c r="B4" s="72" t="s">
        <v>318</v>
      </c>
    </row>
    <row r="5" spans="1:31" ht="393.75" customHeight="1">
      <c r="A5" s="70" t="s">
        <v>319</v>
      </c>
      <c r="B5" s="72"/>
    </row>
    <row r="6" spans="1:31" ht="126">
      <c r="A6" s="70" t="s">
        <v>320</v>
      </c>
      <c r="B6" s="72" t="s">
        <v>321</v>
      </c>
    </row>
    <row r="7" spans="1:31" ht="72">
      <c r="A7" s="70" t="s">
        <v>322</v>
      </c>
      <c r="B7" s="72" t="s">
        <v>323</v>
      </c>
    </row>
    <row r="8" spans="1:31" ht="409.5" customHeight="1">
      <c r="A8" s="169" t="s">
        <v>324</v>
      </c>
      <c r="B8" s="173" t="s">
        <v>325</v>
      </c>
    </row>
    <row r="9" spans="1:31" ht="108.75" customHeight="1">
      <c r="A9" s="170"/>
      <c r="B9" s="174"/>
    </row>
    <row r="10" spans="1:31" ht="90">
      <c r="A10" s="70" t="s">
        <v>326</v>
      </c>
      <c r="B10" s="72" t="s">
        <v>327</v>
      </c>
    </row>
    <row r="11" spans="1:31" ht="90">
      <c r="A11" s="70" t="s">
        <v>328</v>
      </c>
      <c r="B11" s="73" t="s">
        <v>329</v>
      </c>
    </row>
    <row r="12" spans="1:31" ht="63" customHeight="1">
      <c r="A12" s="70" t="s">
        <v>330</v>
      </c>
      <c r="B12" s="75" t="s">
        <v>331</v>
      </c>
    </row>
    <row r="13" spans="1:31" ht="409.5" customHeight="1">
      <c r="A13" s="169" t="s">
        <v>332</v>
      </c>
      <c r="B13" s="171"/>
    </row>
    <row r="14" spans="1:31" ht="117" customHeight="1">
      <c r="A14" s="170"/>
      <c r="B14" s="172"/>
    </row>
    <row r="15" spans="1:31" ht="126" customHeight="1">
      <c r="A15" s="70" t="s">
        <v>333</v>
      </c>
      <c r="B15" s="72" t="s">
        <v>334</v>
      </c>
    </row>
    <row r="16" spans="1:31" ht="100" customHeight="1">
      <c r="A16" s="70" t="s">
        <v>335</v>
      </c>
      <c r="B16" s="75" t="s">
        <v>336</v>
      </c>
    </row>
    <row r="17" spans="2:2" s="27" customFormat="1">
      <c r="B17" s="42"/>
    </row>
    <row r="18" spans="2:2" s="27" customFormat="1">
      <c r="B18" s="42"/>
    </row>
    <row r="19" spans="2:2" s="27" customFormat="1">
      <c r="B19" s="42"/>
    </row>
    <row r="20" spans="2:2" s="27" customFormat="1">
      <c r="B20" s="42"/>
    </row>
    <row r="21" spans="2:2" s="27" customFormat="1">
      <c r="B21" s="42"/>
    </row>
    <row r="22" spans="2:2" s="27" customFormat="1">
      <c r="B22" s="42"/>
    </row>
    <row r="23" spans="2:2" s="27" customFormat="1">
      <c r="B23" s="42"/>
    </row>
    <row r="24" spans="2:2" s="27" customFormat="1">
      <c r="B24" s="42"/>
    </row>
    <row r="25" spans="2:2" s="27" customFormat="1">
      <c r="B25" s="42"/>
    </row>
    <row r="26" spans="2:2" s="27" customFormat="1">
      <c r="B26" s="42"/>
    </row>
    <row r="27" spans="2:2" s="27" customFormat="1">
      <c r="B27" s="42"/>
    </row>
    <row r="28" spans="2:2" s="27" customFormat="1">
      <c r="B28" s="42"/>
    </row>
    <row r="29" spans="2:2" s="27" customFormat="1">
      <c r="B29" s="42"/>
    </row>
    <row r="30" spans="2:2" s="27" customFormat="1">
      <c r="B30" s="42"/>
    </row>
    <row r="31" spans="2:2" s="27" customFormat="1">
      <c r="B31" s="42"/>
    </row>
    <row r="32" spans="2:2" s="27" customFormat="1">
      <c r="B32" s="42"/>
    </row>
    <row r="33" spans="2:2" s="27" customFormat="1">
      <c r="B33" s="42"/>
    </row>
    <row r="34" spans="2:2" s="27" customFormat="1">
      <c r="B34" s="42"/>
    </row>
    <row r="35" spans="2:2" s="27" customFormat="1">
      <c r="B35" s="42"/>
    </row>
    <row r="36" spans="2:2" s="27" customFormat="1">
      <c r="B36" s="42"/>
    </row>
    <row r="37" spans="2:2" s="27" customFormat="1">
      <c r="B37" s="42"/>
    </row>
    <row r="38" spans="2:2" s="27" customFormat="1">
      <c r="B38" s="42"/>
    </row>
    <row r="39" spans="2:2" s="27" customFormat="1">
      <c r="B39" s="42"/>
    </row>
    <row r="40" spans="2:2" s="27" customFormat="1">
      <c r="B40" s="42"/>
    </row>
    <row r="41" spans="2:2" s="27" customFormat="1">
      <c r="B41" s="42"/>
    </row>
    <row r="42" spans="2:2" s="27" customFormat="1">
      <c r="B42" s="42"/>
    </row>
    <row r="43" spans="2:2" s="27" customFormat="1">
      <c r="B43" s="42"/>
    </row>
    <row r="44" spans="2:2" s="27" customFormat="1">
      <c r="B44" s="42"/>
    </row>
    <row r="45" spans="2:2" s="27" customFormat="1">
      <c r="B45" s="42"/>
    </row>
    <row r="46" spans="2:2" s="27" customFormat="1">
      <c r="B46" s="42"/>
    </row>
    <row r="47" spans="2:2" s="27" customFormat="1">
      <c r="B47" s="42"/>
    </row>
    <row r="48" spans="2:2" s="27" customFormat="1">
      <c r="B48" s="42"/>
    </row>
    <row r="49" spans="2:2" s="27" customFormat="1">
      <c r="B49" s="42"/>
    </row>
    <row r="50" spans="2:2" s="27" customFormat="1">
      <c r="B50" s="42"/>
    </row>
    <row r="51" spans="2:2" s="27" customFormat="1">
      <c r="B51" s="42"/>
    </row>
    <row r="52" spans="2:2" s="27" customFormat="1">
      <c r="B52" s="42"/>
    </row>
    <row r="53" spans="2:2" s="27" customFormat="1">
      <c r="B53" s="42"/>
    </row>
    <row r="54" spans="2:2" s="27" customFormat="1">
      <c r="B54" s="42"/>
    </row>
    <row r="55" spans="2:2" s="27" customFormat="1">
      <c r="B55" s="42"/>
    </row>
    <row r="56" spans="2:2" s="27" customFormat="1">
      <c r="B56" s="42"/>
    </row>
    <row r="57" spans="2:2" s="27" customFormat="1">
      <c r="B57" s="42"/>
    </row>
    <row r="58" spans="2:2" s="27" customFormat="1">
      <c r="B58" s="42"/>
    </row>
    <row r="59" spans="2:2" s="27" customFormat="1">
      <c r="B59" s="42"/>
    </row>
    <row r="60" spans="2:2" s="27" customFormat="1">
      <c r="B60" s="42"/>
    </row>
    <row r="61" spans="2:2" s="27" customFormat="1">
      <c r="B61" s="42"/>
    </row>
    <row r="62" spans="2:2" s="27" customFormat="1">
      <c r="B62" s="42"/>
    </row>
    <row r="63" spans="2:2" s="27" customFormat="1">
      <c r="B63" s="42"/>
    </row>
    <row r="64" spans="2:2" s="27" customFormat="1">
      <c r="B64" s="42"/>
    </row>
    <row r="65" spans="2:2" s="27" customFormat="1">
      <c r="B65" s="42"/>
    </row>
    <row r="66" spans="2:2" s="27" customFormat="1">
      <c r="B66" s="42"/>
    </row>
    <row r="67" spans="2:2" s="27" customFormat="1">
      <c r="B67" s="42"/>
    </row>
    <row r="68" spans="2:2" s="27" customFormat="1">
      <c r="B68" s="42"/>
    </row>
    <row r="69" spans="2:2" s="27" customFormat="1">
      <c r="B69" s="42"/>
    </row>
    <row r="70" spans="2:2" s="27" customFormat="1">
      <c r="B70" s="42"/>
    </row>
    <row r="71" spans="2:2" s="27" customFormat="1">
      <c r="B71" s="42"/>
    </row>
    <row r="72" spans="2:2" s="27" customFormat="1">
      <c r="B72" s="42"/>
    </row>
    <row r="73" spans="2:2" s="27" customFormat="1">
      <c r="B73" s="42"/>
    </row>
    <row r="74" spans="2:2" s="27" customFormat="1">
      <c r="B74" s="42"/>
    </row>
    <row r="75" spans="2:2" s="27" customFormat="1">
      <c r="B75" s="42"/>
    </row>
    <row r="76" spans="2:2" s="27" customFormat="1">
      <c r="B76" s="42"/>
    </row>
    <row r="77" spans="2:2" s="27" customFormat="1">
      <c r="B77" s="42"/>
    </row>
    <row r="78" spans="2:2" s="27" customFormat="1">
      <c r="B78" s="42"/>
    </row>
    <row r="79" spans="2:2" s="27" customFormat="1">
      <c r="B79" s="42"/>
    </row>
    <row r="80" spans="2:2" s="27" customFormat="1">
      <c r="B80" s="42"/>
    </row>
    <row r="81" spans="2:2" s="27" customFormat="1">
      <c r="B81" s="42"/>
    </row>
    <row r="82" spans="2:2" s="27" customFormat="1">
      <c r="B82" s="42"/>
    </row>
    <row r="83" spans="2:2" s="27" customFormat="1">
      <c r="B83" s="42"/>
    </row>
    <row r="84" spans="2:2" s="27" customFormat="1">
      <c r="B84" s="42"/>
    </row>
    <row r="85" spans="2:2" s="27" customFormat="1">
      <c r="B85" s="42"/>
    </row>
    <row r="86" spans="2:2" s="27" customFormat="1">
      <c r="B86" s="42"/>
    </row>
    <row r="87" spans="2:2" s="27" customFormat="1">
      <c r="B87" s="42"/>
    </row>
    <row r="88" spans="2:2" s="27" customFormat="1">
      <c r="B88" s="42"/>
    </row>
    <row r="89" spans="2:2" s="27" customFormat="1">
      <c r="B89" s="42"/>
    </row>
    <row r="90" spans="2:2" s="27" customFormat="1">
      <c r="B90" s="42"/>
    </row>
    <row r="91" spans="2:2" s="27" customFormat="1">
      <c r="B91" s="42"/>
    </row>
    <row r="92" spans="2:2" s="27" customFormat="1">
      <c r="B92" s="42"/>
    </row>
    <row r="93" spans="2:2" s="27" customFormat="1">
      <c r="B93" s="42"/>
    </row>
    <row r="94" spans="2:2" s="27" customFormat="1">
      <c r="B94" s="42"/>
    </row>
    <row r="95" spans="2:2" s="27" customFormat="1">
      <c r="B95" s="42"/>
    </row>
    <row r="96" spans="2:2" s="27" customFormat="1">
      <c r="B96" s="42"/>
    </row>
    <row r="97" spans="2:2" s="27" customFormat="1">
      <c r="B97" s="42"/>
    </row>
    <row r="98" spans="2:2" s="27" customFormat="1">
      <c r="B98" s="42"/>
    </row>
    <row r="99" spans="2:2" s="27" customFormat="1">
      <c r="B99" s="42"/>
    </row>
    <row r="100" spans="2:2" s="27" customFormat="1">
      <c r="B100" s="42"/>
    </row>
    <row r="101" spans="2:2" s="27" customFormat="1">
      <c r="B101" s="42"/>
    </row>
    <row r="102" spans="2:2" s="27" customFormat="1">
      <c r="B102" s="42"/>
    </row>
    <row r="103" spans="2:2" s="27" customFormat="1">
      <c r="B103" s="42"/>
    </row>
    <row r="104" spans="2:2" s="27" customFormat="1">
      <c r="B104" s="42"/>
    </row>
    <row r="105" spans="2:2" s="27" customFormat="1">
      <c r="B105" s="42"/>
    </row>
    <row r="106" spans="2:2" s="27" customFormat="1">
      <c r="B106" s="42"/>
    </row>
    <row r="107" spans="2:2" s="27" customFormat="1">
      <c r="B107" s="42"/>
    </row>
    <row r="108" spans="2:2" s="27" customFormat="1">
      <c r="B108" s="42"/>
    </row>
    <row r="109" spans="2:2" s="27" customFormat="1">
      <c r="B109" s="42"/>
    </row>
    <row r="110" spans="2:2" s="27" customFormat="1">
      <c r="B110" s="42"/>
    </row>
    <row r="111" spans="2:2" s="27" customFormat="1">
      <c r="B111" s="42"/>
    </row>
    <row r="112" spans="2:2" s="27" customFormat="1">
      <c r="B112" s="42"/>
    </row>
    <row r="113" spans="2:2" s="27" customFormat="1">
      <c r="B113" s="42"/>
    </row>
    <row r="114" spans="2:2" s="27" customFormat="1">
      <c r="B114" s="42"/>
    </row>
    <row r="115" spans="2:2" s="27" customFormat="1">
      <c r="B115" s="42"/>
    </row>
    <row r="116" spans="2:2" s="27" customFormat="1">
      <c r="B116" s="42"/>
    </row>
    <row r="117" spans="2:2" s="27" customFormat="1">
      <c r="B117" s="42"/>
    </row>
    <row r="118" spans="2:2" s="27" customFormat="1">
      <c r="B118" s="42"/>
    </row>
    <row r="119" spans="2:2" s="27" customFormat="1">
      <c r="B119" s="42"/>
    </row>
    <row r="120" spans="2:2" s="27" customFormat="1">
      <c r="B120" s="42"/>
    </row>
    <row r="121" spans="2:2" s="27" customFormat="1">
      <c r="B121" s="42"/>
    </row>
    <row r="122" spans="2:2" s="27" customFormat="1">
      <c r="B122" s="42"/>
    </row>
    <row r="123" spans="2:2" s="27" customFormat="1">
      <c r="B123" s="42"/>
    </row>
    <row r="124" spans="2:2" s="27" customFormat="1">
      <c r="B124" s="42"/>
    </row>
    <row r="125" spans="2:2" s="27" customFormat="1">
      <c r="B125" s="42"/>
    </row>
    <row r="126" spans="2:2" s="27" customFormat="1">
      <c r="B126" s="42"/>
    </row>
    <row r="127" spans="2:2" s="27" customFormat="1">
      <c r="B127" s="42"/>
    </row>
    <row r="128" spans="2:2" s="27" customFormat="1">
      <c r="B128" s="42"/>
    </row>
    <row r="129" spans="2:2" s="27" customFormat="1">
      <c r="B129" s="42"/>
    </row>
    <row r="130" spans="2:2" s="27" customFormat="1">
      <c r="B130" s="42"/>
    </row>
    <row r="131" spans="2:2" s="27" customFormat="1">
      <c r="B131" s="42"/>
    </row>
    <row r="132" spans="2:2" s="27" customFormat="1">
      <c r="B132" s="42"/>
    </row>
    <row r="133" spans="2:2" s="27" customFormat="1">
      <c r="B133" s="42"/>
    </row>
    <row r="134" spans="2:2" s="27" customFormat="1">
      <c r="B134" s="42"/>
    </row>
    <row r="135" spans="2:2" s="27" customFormat="1">
      <c r="B135" s="42"/>
    </row>
    <row r="136" spans="2:2" s="27" customFormat="1">
      <c r="B136" s="42"/>
    </row>
    <row r="137" spans="2:2" s="27" customFormat="1">
      <c r="B137" s="42"/>
    </row>
    <row r="138" spans="2:2" s="27" customFormat="1">
      <c r="B138" s="42"/>
    </row>
    <row r="139" spans="2:2" s="27" customFormat="1">
      <c r="B139" s="42"/>
    </row>
    <row r="140" spans="2:2" s="27" customFormat="1">
      <c r="B140" s="42"/>
    </row>
    <row r="141" spans="2:2" s="27" customFormat="1">
      <c r="B141" s="42"/>
    </row>
    <row r="142" spans="2:2" s="27" customFormat="1">
      <c r="B142" s="42"/>
    </row>
    <row r="143" spans="2:2" s="27" customFormat="1">
      <c r="B143" s="42"/>
    </row>
    <row r="144" spans="2:2" s="27" customFormat="1">
      <c r="B144" s="42"/>
    </row>
    <row r="145" spans="2:2" s="27" customFormat="1">
      <c r="B145" s="42"/>
    </row>
    <row r="146" spans="2:2" s="27" customFormat="1">
      <c r="B146" s="42"/>
    </row>
    <row r="147" spans="2:2" s="27" customFormat="1">
      <c r="B147" s="42"/>
    </row>
    <row r="148" spans="2:2" s="27" customFormat="1">
      <c r="B148" s="42"/>
    </row>
    <row r="149" spans="2:2" s="27" customFormat="1">
      <c r="B149" s="42"/>
    </row>
    <row r="150" spans="2:2" s="27" customFormat="1">
      <c r="B150" s="42"/>
    </row>
    <row r="151" spans="2:2" s="27" customFormat="1">
      <c r="B151" s="42"/>
    </row>
    <row r="152" spans="2:2" s="27" customFormat="1">
      <c r="B152" s="42"/>
    </row>
    <row r="153" spans="2:2" s="27" customFormat="1">
      <c r="B153" s="42"/>
    </row>
    <row r="154" spans="2:2" s="27" customFormat="1">
      <c r="B154" s="42"/>
    </row>
    <row r="155" spans="2:2" s="27" customFormat="1">
      <c r="B155" s="42"/>
    </row>
    <row r="156" spans="2:2" s="27" customFormat="1">
      <c r="B156" s="42"/>
    </row>
    <row r="157" spans="2:2" s="27" customFormat="1">
      <c r="B157" s="42"/>
    </row>
    <row r="158" spans="2:2" s="27" customFormat="1">
      <c r="B158" s="42"/>
    </row>
    <row r="159" spans="2:2" s="27" customFormat="1">
      <c r="B159" s="42"/>
    </row>
    <row r="160" spans="2:2" s="27" customFormat="1">
      <c r="B160" s="42"/>
    </row>
    <row r="161" spans="2:2" s="27" customFormat="1">
      <c r="B161" s="42"/>
    </row>
    <row r="162" spans="2:2" s="27" customFormat="1">
      <c r="B162" s="42"/>
    </row>
    <row r="163" spans="2:2" s="27" customFormat="1">
      <c r="B163" s="42"/>
    </row>
    <row r="164" spans="2:2" s="27" customFormat="1">
      <c r="B164" s="42"/>
    </row>
    <row r="165" spans="2:2" s="27" customFormat="1">
      <c r="B165" s="42"/>
    </row>
    <row r="166" spans="2:2" s="27" customFormat="1">
      <c r="B166" s="42"/>
    </row>
    <row r="167" spans="2:2" s="27" customFormat="1">
      <c r="B167" s="42"/>
    </row>
    <row r="168" spans="2:2" s="27" customFormat="1">
      <c r="B168" s="42"/>
    </row>
    <row r="169" spans="2:2" s="27" customFormat="1">
      <c r="B169" s="42"/>
    </row>
    <row r="170" spans="2:2" s="27" customFormat="1">
      <c r="B170" s="42"/>
    </row>
    <row r="171" spans="2:2" s="27" customFormat="1">
      <c r="B171" s="42"/>
    </row>
    <row r="172" spans="2:2" s="27" customFormat="1">
      <c r="B172" s="42"/>
    </row>
    <row r="173" spans="2:2" s="27" customFormat="1">
      <c r="B173" s="42"/>
    </row>
    <row r="174" spans="2:2" s="27" customFormat="1">
      <c r="B174" s="42"/>
    </row>
    <row r="175" spans="2:2" s="27" customFormat="1">
      <c r="B175" s="42"/>
    </row>
    <row r="176" spans="2:2" s="27" customFormat="1">
      <c r="B176" s="42"/>
    </row>
    <row r="177" spans="2:2" s="27" customFormat="1">
      <c r="B177" s="42"/>
    </row>
    <row r="178" spans="2:2" s="27" customFormat="1">
      <c r="B178" s="42"/>
    </row>
    <row r="179" spans="2:2" s="27" customFormat="1">
      <c r="B179" s="42"/>
    </row>
    <row r="180" spans="2:2" s="27" customFormat="1">
      <c r="B180" s="42"/>
    </row>
    <row r="181" spans="2:2" s="27" customFormat="1">
      <c r="B181" s="42"/>
    </row>
    <row r="182" spans="2:2" s="27" customFormat="1">
      <c r="B182" s="42"/>
    </row>
    <row r="183" spans="2:2" s="27" customFormat="1">
      <c r="B183" s="42"/>
    </row>
    <row r="184" spans="2:2" s="27" customFormat="1">
      <c r="B184" s="42"/>
    </row>
    <row r="185" spans="2:2" s="27" customFormat="1">
      <c r="B185" s="42"/>
    </row>
    <row r="186" spans="2:2" s="27" customFormat="1">
      <c r="B186" s="42"/>
    </row>
    <row r="187" spans="2:2" s="27" customFormat="1">
      <c r="B187" s="42"/>
    </row>
    <row r="188" spans="2:2" s="27" customFormat="1">
      <c r="B188" s="42"/>
    </row>
    <row r="189" spans="2:2" s="27" customFormat="1">
      <c r="B189" s="42"/>
    </row>
    <row r="190" spans="2:2" s="27" customFormat="1">
      <c r="B190" s="42"/>
    </row>
    <row r="191" spans="2:2" s="27" customFormat="1">
      <c r="B191" s="42"/>
    </row>
    <row r="192" spans="2:2" s="27" customFormat="1">
      <c r="B192" s="42"/>
    </row>
    <row r="193" spans="2:2" s="27" customFormat="1">
      <c r="B193" s="42"/>
    </row>
    <row r="194" spans="2:2" s="27" customFormat="1">
      <c r="B194" s="42"/>
    </row>
    <row r="195" spans="2:2" s="27" customFormat="1">
      <c r="B195" s="42"/>
    </row>
    <row r="196" spans="2:2" s="27" customFormat="1">
      <c r="B196" s="42"/>
    </row>
    <row r="197" spans="2:2" s="27" customFormat="1">
      <c r="B197" s="42"/>
    </row>
    <row r="198" spans="2:2" s="27" customFormat="1">
      <c r="B198" s="42"/>
    </row>
    <row r="199" spans="2:2" s="27" customFormat="1">
      <c r="B199" s="42"/>
    </row>
    <row r="200" spans="2:2" s="27" customFormat="1">
      <c r="B200" s="42"/>
    </row>
    <row r="201" spans="2:2" s="27" customFormat="1">
      <c r="B201" s="42"/>
    </row>
    <row r="202" spans="2:2" s="27" customFormat="1">
      <c r="B202" s="42"/>
    </row>
    <row r="203" spans="2:2" s="27" customFormat="1">
      <c r="B203" s="42"/>
    </row>
    <row r="204" spans="2:2" s="27" customFormat="1">
      <c r="B204" s="42"/>
    </row>
    <row r="205" spans="2:2" s="27" customFormat="1">
      <c r="B205" s="42"/>
    </row>
    <row r="206" spans="2:2" s="27" customFormat="1">
      <c r="B206" s="42"/>
    </row>
    <row r="207" spans="2:2" s="27" customFormat="1">
      <c r="B207" s="42"/>
    </row>
    <row r="208" spans="2:2" s="27" customFormat="1">
      <c r="B208" s="42"/>
    </row>
    <row r="209" spans="2:2" s="27" customFormat="1">
      <c r="B209" s="42"/>
    </row>
    <row r="210" spans="2:2" s="27" customFormat="1">
      <c r="B210" s="42"/>
    </row>
    <row r="211" spans="2:2" s="27" customFormat="1">
      <c r="B211" s="42"/>
    </row>
    <row r="212" spans="2:2" s="27" customFormat="1">
      <c r="B212" s="42"/>
    </row>
    <row r="213" spans="2:2" s="27" customFormat="1">
      <c r="B213" s="42"/>
    </row>
    <row r="214" spans="2:2" s="27" customFormat="1">
      <c r="B214" s="42"/>
    </row>
    <row r="215" spans="2:2" s="27" customFormat="1">
      <c r="B215" s="42"/>
    </row>
    <row r="216" spans="2:2" s="27" customFormat="1">
      <c r="B216" s="42"/>
    </row>
    <row r="217" spans="2:2" s="27" customFormat="1">
      <c r="B217" s="42"/>
    </row>
    <row r="218" spans="2:2" s="27" customFormat="1">
      <c r="B218" s="42"/>
    </row>
    <row r="219" spans="2:2" s="27" customFormat="1">
      <c r="B219" s="42"/>
    </row>
    <row r="220" spans="2:2" s="27" customFormat="1">
      <c r="B220" s="42"/>
    </row>
    <row r="221" spans="2:2" s="27" customFormat="1">
      <c r="B221" s="42"/>
    </row>
    <row r="222" spans="2:2" s="27" customFormat="1">
      <c r="B222" s="42"/>
    </row>
    <row r="223" spans="2:2" s="27" customFormat="1">
      <c r="B223" s="42"/>
    </row>
    <row r="224" spans="2:2" s="27" customFormat="1">
      <c r="B224" s="42"/>
    </row>
    <row r="225" spans="2:2" s="27" customFormat="1">
      <c r="B225" s="42"/>
    </row>
    <row r="226" spans="2:2" s="27" customFormat="1">
      <c r="B226" s="42"/>
    </row>
    <row r="227" spans="2:2" s="27" customFormat="1">
      <c r="B227" s="42"/>
    </row>
    <row r="228" spans="2:2" s="27" customFormat="1">
      <c r="B228" s="42"/>
    </row>
    <row r="229" spans="2:2" s="27" customFormat="1">
      <c r="B229" s="42"/>
    </row>
    <row r="230" spans="2:2" s="27" customFormat="1">
      <c r="B230" s="42"/>
    </row>
    <row r="231" spans="2:2" s="27" customFormat="1">
      <c r="B231" s="42"/>
    </row>
    <row r="232" spans="2:2" s="27" customFormat="1">
      <c r="B232" s="42"/>
    </row>
    <row r="233" spans="2:2" s="27" customFormat="1">
      <c r="B233" s="42"/>
    </row>
    <row r="234" spans="2:2" s="27" customFormat="1">
      <c r="B234" s="42"/>
    </row>
    <row r="235" spans="2:2" s="27" customFormat="1">
      <c r="B235" s="42"/>
    </row>
    <row r="236" spans="2:2" s="27" customFormat="1">
      <c r="B236" s="42"/>
    </row>
    <row r="237" spans="2:2" s="27" customFormat="1">
      <c r="B237" s="42"/>
    </row>
    <row r="238" spans="2:2" s="27" customFormat="1">
      <c r="B238" s="42"/>
    </row>
    <row r="239" spans="2:2" s="27" customFormat="1">
      <c r="B239" s="42"/>
    </row>
    <row r="240" spans="2:2" s="27" customFormat="1">
      <c r="B240" s="42"/>
    </row>
    <row r="241" spans="2:2" s="27" customFormat="1">
      <c r="B241" s="42"/>
    </row>
    <row r="242" spans="2:2" s="27" customFormat="1">
      <c r="B242" s="42"/>
    </row>
    <row r="243" spans="2:2" s="27" customFormat="1">
      <c r="B243" s="42"/>
    </row>
    <row r="244" spans="2:2" s="27" customFormat="1">
      <c r="B244" s="42"/>
    </row>
    <row r="245" spans="2:2" s="27" customFormat="1">
      <c r="B245" s="42"/>
    </row>
    <row r="246" spans="2:2" s="27" customFormat="1">
      <c r="B246" s="42"/>
    </row>
    <row r="247" spans="2:2" s="27" customFormat="1">
      <c r="B247" s="42"/>
    </row>
    <row r="248" spans="2:2" s="27" customFormat="1">
      <c r="B248" s="42"/>
    </row>
    <row r="249" spans="2:2" s="27" customFormat="1">
      <c r="B249" s="42"/>
    </row>
    <row r="250" spans="2:2" s="27" customFormat="1">
      <c r="B250" s="42"/>
    </row>
    <row r="251" spans="2:2" s="27" customFormat="1">
      <c r="B251" s="42"/>
    </row>
    <row r="252" spans="2:2" s="27" customFormat="1">
      <c r="B252" s="42"/>
    </row>
    <row r="253" spans="2:2" s="27" customFormat="1">
      <c r="B253" s="42"/>
    </row>
    <row r="254" spans="2:2" s="27" customFormat="1">
      <c r="B254" s="42"/>
    </row>
    <row r="255" spans="2:2" s="27" customFormat="1">
      <c r="B255" s="42"/>
    </row>
    <row r="256" spans="2:2" s="27" customFormat="1">
      <c r="B256" s="42"/>
    </row>
    <row r="257" spans="2:2" s="27" customFormat="1">
      <c r="B257" s="42"/>
    </row>
    <row r="258" spans="2:2" s="27" customFormat="1">
      <c r="B258" s="42"/>
    </row>
    <row r="259" spans="2:2" s="27" customFormat="1">
      <c r="B259" s="42"/>
    </row>
    <row r="260" spans="2:2" s="27" customFormat="1">
      <c r="B260" s="42"/>
    </row>
    <row r="261" spans="2:2" s="27" customFormat="1">
      <c r="B261" s="42"/>
    </row>
    <row r="262" spans="2:2" s="27" customFormat="1">
      <c r="B262" s="42"/>
    </row>
    <row r="263" spans="2:2" s="27" customFormat="1">
      <c r="B263" s="42"/>
    </row>
    <row r="264" spans="2:2" s="27" customFormat="1">
      <c r="B264" s="42"/>
    </row>
    <row r="265" spans="2:2" s="27" customFormat="1">
      <c r="B265" s="42"/>
    </row>
    <row r="266" spans="2:2" s="27" customFormat="1">
      <c r="B266" s="42"/>
    </row>
    <row r="267" spans="2:2" s="27" customFormat="1">
      <c r="B267" s="42"/>
    </row>
    <row r="268" spans="2:2" s="27" customFormat="1">
      <c r="B268" s="42"/>
    </row>
    <row r="269" spans="2:2" s="27" customFormat="1">
      <c r="B269" s="42"/>
    </row>
    <row r="270" spans="2:2" s="27" customFormat="1">
      <c r="B270" s="42"/>
    </row>
    <row r="271" spans="2:2" s="27" customFormat="1">
      <c r="B271" s="42"/>
    </row>
    <row r="272" spans="2:2" s="27" customFormat="1">
      <c r="B272" s="42"/>
    </row>
    <row r="273" spans="2:2" s="27" customFormat="1">
      <c r="B273" s="42"/>
    </row>
    <row r="274" spans="2:2" s="27" customFormat="1">
      <c r="B274" s="42"/>
    </row>
    <row r="275" spans="2:2" s="27" customFormat="1">
      <c r="B275" s="42"/>
    </row>
    <row r="276" spans="2:2" s="27" customFormat="1">
      <c r="B276" s="42"/>
    </row>
    <row r="277" spans="2:2" s="27" customFormat="1">
      <c r="B277" s="42"/>
    </row>
    <row r="278" spans="2:2" s="27" customFormat="1">
      <c r="B278" s="42"/>
    </row>
    <row r="279" spans="2:2" s="27" customFormat="1">
      <c r="B279" s="42"/>
    </row>
    <row r="280" spans="2:2" s="27" customFormat="1">
      <c r="B280" s="42"/>
    </row>
    <row r="281" spans="2:2" s="27" customFormat="1">
      <c r="B281" s="42"/>
    </row>
    <row r="282" spans="2:2" s="27" customFormat="1">
      <c r="B282" s="42"/>
    </row>
    <row r="283" spans="2:2" s="27" customFormat="1">
      <c r="B283" s="42"/>
    </row>
    <row r="284" spans="2:2" s="27" customFormat="1">
      <c r="B284" s="42"/>
    </row>
    <row r="285" spans="2:2" s="27" customFormat="1">
      <c r="B285" s="42"/>
    </row>
    <row r="286" spans="2:2" s="27" customFormat="1">
      <c r="B286" s="42"/>
    </row>
    <row r="287" spans="2:2" s="27" customFormat="1">
      <c r="B287" s="42"/>
    </row>
    <row r="288" spans="2:2" s="27" customFormat="1">
      <c r="B288" s="42"/>
    </row>
    <row r="289" spans="2:2" s="27" customFormat="1">
      <c r="B289" s="42"/>
    </row>
    <row r="290" spans="2:2" s="27" customFormat="1">
      <c r="B290" s="42"/>
    </row>
    <row r="291" spans="2:2" s="27" customFormat="1">
      <c r="B291" s="42"/>
    </row>
    <row r="292" spans="2:2" s="27" customFormat="1">
      <c r="B292" s="42"/>
    </row>
    <row r="293" spans="2:2" s="27" customFormat="1">
      <c r="B293" s="42"/>
    </row>
    <row r="294" spans="2:2" s="27" customFormat="1">
      <c r="B294" s="42"/>
    </row>
    <row r="295" spans="2:2" s="27" customFormat="1">
      <c r="B295" s="42"/>
    </row>
    <row r="296" spans="2:2" s="27" customFormat="1">
      <c r="B296" s="42"/>
    </row>
    <row r="297" spans="2:2" s="27" customFormat="1">
      <c r="B297" s="42"/>
    </row>
    <row r="298" spans="2:2" s="27" customFormat="1">
      <c r="B298" s="42"/>
    </row>
    <row r="299" spans="2:2" s="27" customFormat="1">
      <c r="B299" s="42"/>
    </row>
    <row r="300" spans="2:2" s="27" customFormat="1">
      <c r="B300" s="42"/>
    </row>
    <row r="301" spans="2:2" s="27" customFormat="1">
      <c r="B301" s="42"/>
    </row>
    <row r="302" spans="2:2" s="27" customFormat="1">
      <c r="B302" s="42"/>
    </row>
    <row r="303" spans="2:2" s="27" customFormat="1">
      <c r="B303" s="42"/>
    </row>
    <row r="304" spans="2:2" s="27" customFormat="1">
      <c r="B304" s="42"/>
    </row>
    <row r="305" spans="2:2" s="27" customFormat="1">
      <c r="B305" s="42"/>
    </row>
    <row r="306" spans="2:2" s="27" customFormat="1">
      <c r="B306" s="42"/>
    </row>
    <row r="307" spans="2:2" s="27" customFormat="1">
      <c r="B307" s="42"/>
    </row>
    <row r="308" spans="2:2" s="27" customFormat="1">
      <c r="B308" s="42"/>
    </row>
    <row r="309" spans="2:2" s="27" customFormat="1">
      <c r="B309" s="42"/>
    </row>
    <row r="310" spans="2:2" s="27" customFormat="1">
      <c r="B310" s="42"/>
    </row>
    <row r="311" spans="2:2" s="27" customFormat="1">
      <c r="B311" s="42"/>
    </row>
    <row r="312" spans="2:2" s="27" customFormat="1">
      <c r="B312" s="42"/>
    </row>
    <row r="313" spans="2:2" s="27" customFormat="1">
      <c r="B313" s="42"/>
    </row>
    <row r="314" spans="2:2" s="27" customFormat="1">
      <c r="B314" s="42"/>
    </row>
    <row r="315" spans="2:2" s="27" customFormat="1">
      <c r="B315" s="42"/>
    </row>
    <row r="316" spans="2:2" s="27" customFormat="1">
      <c r="B316" s="42"/>
    </row>
    <row r="317" spans="2:2" s="27" customFormat="1">
      <c r="B317" s="42"/>
    </row>
    <row r="318" spans="2:2" s="27" customFormat="1">
      <c r="B318" s="42"/>
    </row>
    <row r="319" spans="2:2" s="27" customFormat="1">
      <c r="B319" s="42"/>
    </row>
    <row r="320" spans="2:2" s="27" customFormat="1">
      <c r="B320" s="42"/>
    </row>
    <row r="321" spans="2:2" s="27" customFormat="1">
      <c r="B321" s="42"/>
    </row>
    <row r="322" spans="2:2" s="27" customFormat="1">
      <c r="B322" s="42"/>
    </row>
    <row r="323" spans="2:2" s="27" customFormat="1">
      <c r="B323" s="42"/>
    </row>
    <row r="324" spans="2:2" s="27" customFormat="1">
      <c r="B324" s="42"/>
    </row>
    <row r="325" spans="2:2" s="27" customFormat="1">
      <c r="B325" s="42"/>
    </row>
    <row r="326" spans="2:2" s="27" customFormat="1">
      <c r="B326" s="42"/>
    </row>
    <row r="327" spans="2:2" s="27" customFormat="1">
      <c r="B327" s="42"/>
    </row>
    <row r="328" spans="2:2" s="27" customFormat="1">
      <c r="B328" s="42"/>
    </row>
    <row r="329" spans="2:2" s="27" customFormat="1">
      <c r="B329" s="42"/>
    </row>
    <row r="330" spans="2:2" s="27" customFormat="1">
      <c r="B330" s="42"/>
    </row>
    <row r="331" spans="2:2" s="27" customFormat="1">
      <c r="B331" s="42"/>
    </row>
    <row r="332" spans="2:2" s="27" customFormat="1">
      <c r="B332" s="42"/>
    </row>
    <row r="333" spans="2:2" s="27" customFormat="1">
      <c r="B333" s="42"/>
    </row>
    <row r="334" spans="2:2" s="27" customFormat="1">
      <c r="B334" s="42"/>
    </row>
    <row r="335" spans="2:2" s="27" customFormat="1">
      <c r="B335" s="42"/>
    </row>
    <row r="336" spans="2:2" s="27" customFormat="1">
      <c r="B336" s="42"/>
    </row>
    <row r="337" spans="2:2" s="27" customFormat="1">
      <c r="B337" s="42"/>
    </row>
    <row r="338" spans="2:2" s="27" customFormat="1">
      <c r="B338" s="42"/>
    </row>
    <row r="339" spans="2:2" s="27" customFormat="1">
      <c r="B339" s="42"/>
    </row>
    <row r="340" spans="2:2" s="27" customFormat="1">
      <c r="B340" s="42"/>
    </row>
    <row r="341" spans="2:2" s="27" customFormat="1">
      <c r="B341" s="42"/>
    </row>
    <row r="342" spans="2:2" s="27" customFormat="1">
      <c r="B342" s="42"/>
    </row>
    <row r="343" spans="2:2" s="27" customFormat="1">
      <c r="B343" s="42"/>
    </row>
    <row r="344" spans="2:2" s="27" customFormat="1">
      <c r="B344" s="42"/>
    </row>
    <row r="345" spans="2:2" s="27" customFormat="1">
      <c r="B345" s="42"/>
    </row>
    <row r="346" spans="2:2" s="27" customFormat="1">
      <c r="B346" s="42"/>
    </row>
    <row r="347" spans="2:2" s="27" customFormat="1">
      <c r="B347" s="42"/>
    </row>
    <row r="348" spans="2:2" s="27" customFormat="1">
      <c r="B348" s="42"/>
    </row>
    <row r="349" spans="2:2" s="27" customFormat="1">
      <c r="B349" s="42"/>
    </row>
    <row r="350" spans="2:2" s="27" customFormat="1">
      <c r="B350" s="42"/>
    </row>
    <row r="351" spans="2:2" s="27" customFormat="1">
      <c r="B351" s="42"/>
    </row>
    <row r="352" spans="2:2" s="27" customFormat="1">
      <c r="B352" s="42"/>
    </row>
    <row r="353" spans="2:2" s="27" customFormat="1">
      <c r="B353" s="42"/>
    </row>
    <row r="354" spans="2:2" s="27" customFormat="1">
      <c r="B354" s="42"/>
    </row>
    <row r="355" spans="2:2" s="27" customFormat="1">
      <c r="B355" s="42"/>
    </row>
    <row r="356" spans="2:2" s="27" customFormat="1">
      <c r="B356" s="42"/>
    </row>
    <row r="357" spans="2:2" s="27" customFormat="1">
      <c r="B357" s="42"/>
    </row>
    <row r="358" spans="2:2" s="27" customFormat="1">
      <c r="B358" s="42"/>
    </row>
    <row r="359" spans="2:2" s="27" customFormat="1">
      <c r="B359" s="42"/>
    </row>
    <row r="360" spans="2:2" s="27" customFormat="1">
      <c r="B360" s="42"/>
    </row>
    <row r="361" spans="2:2" s="27" customFormat="1">
      <c r="B361" s="42"/>
    </row>
    <row r="362" spans="2:2" s="27" customFormat="1">
      <c r="B362" s="42"/>
    </row>
    <row r="363" spans="2:2" s="27" customFormat="1">
      <c r="B363" s="42"/>
    </row>
    <row r="364" spans="2:2" s="27" customFormat="1">
      <c r="B364" s="42"/>
    </row>
    <row r="365" spans="2:2" s="27" customFormat="1">
      <c r="B365" s="42"/>
    </row>
    <row r="366" spans="2:2" s="27" customFormat="1">
      <c r="B366" s="42"/>
    </row>
    <row r="367" spans="2:2" s="27" customFormat="1">
      <c r="B367" s="42"/>
    </row>
    <row r="368" spans="2:2" s="27" customFormat="1">
      <c r="B368" s="42"/>
    </row>
    <row r="369" spans="2:2" s="27" customFormat="1">
      <c r="B369" s="42"/>
    </row>
    <row r="370" spans="2:2" s="27" customFormat="1">
      <c r="B370" s="42"/>
    </row>
    <row r="371" spans="2:2" s="27" customFormat="1">
      <c r="B371" s="42"/>
    </row>
    <row r="372" spans="2:2" s="27" customFormat="1">
      <c r="B372" s="42"/>
    </row>
    <row r="373" spans="2:2" s="27" customFormat="1">
      <c r="B373" s="42"/>
    </row>
    <row r="374" spans="2:2" s="27" customFormat="1">
      <c r="B374" s="42"/>
    </row>
    <row r="375" spans="2:2" s="27" customFormat="1">
      <c r="B375" s="42"/>
    </row>
    <row r="376" spans="2:2" s="27" customFormat="1">
      <c r="B376" s="42"/>
    </row>
    <row r="377" spans="2:2" s="27" customFormat="1">
      <c r="B377" s="42"/>
    </row>
    <row r="378" spans="2:2" s="27" customFormat="1">
      <c r="B378" s="42"/>
    </row>
    <row r="379" spans="2:2" s="27" customFormat="1">
      <c r="B379" s="42"/>
    </row>
    <row r="380" spans="2:2" s="27" customFormat="1">
      <c r="B380" s="42"/>
    </row>
    <row r="381" spans="2:2" s="27" customFormat="1">
      <c r="B381" s="42"/>
    </row>
    <row r="382" spans="2:2" s="27" customFormat="1">
      <c r="B382" s="42"/>
    </row>
    <row r="383" spans="2:2" s="27" customFormat="1">
      <c r="B383" s="42"/>
    </row>
    <row r="384" spans="2:2" s="27" customFormat="1">
      <c r="B384" s="42"/>
    </row>
    <row r="385" spans="2:2" s="27" customFormat="1">
      <c r="B385" s="42"/>
    </row>
    <row r="386" spans="2:2" s="27" customFormat="1">
      <c r="B386" s="42"/>
    </row>
    <row r="387" spans="2:2" s="27" customFormat="1">
      <c r="B387" s="42"/>
    </row>
    <row r="388" spans="2:2" s="27" customFormat="1">
      <c r="B388" s="42"/>
    </row>
    <row r="389" spans="2:2" s="27" customFormat="1">
      <c r="B389" s="42"/>
    </row>
    <row r="390" spans="2:2" s="27" customFormat="1">
      <c r="B390" s="42"/>
    </row>
    <row r="391" spans="2:2" s="27" customFormat="1">
      <c r="B391" s="42"/>
    </row>
    <row r="392" spans="2:2" s="27" customFormat="1">
      <c r="B392" s="42"/>
    </row>
    <row r="393" spans="2:2" s="27" customFormat="1">
      <c r="B393" s="42"/>
    </row>
    <row r="394" spans="2:2" s="27" customFormat="1">
      <c r="B394" s="42"/>
    </row>
    <row r="395" spans="2:2" s="27" customFormat="1">
      <c r="B395" s="42"/>
    </row>
    <row r="396" spans="2:2" s="27" customFormat="1">
      <c r="B396" s="42"/>
    </row>
    <row r="397" spans="2:2" s="27" customFormat="1">
      <c r="B397" s="42"/>
    </row>
    <row r="398" spans="2:2" s="27" customFormat="1">
      <c r="B398" s="42"/>
    </row>
    <row r="399" spans="2:2" s="27" customFormat="1">
      <c r="B399" s="42"/>
    </row>
    <row r="400" spans="2:2" s="27" customFormat="1">
      <c r="B400" s="42"/>
    </row>
    <row r="401" spans="2:2" s="27" customFormat="1">
      <c r="B401" s="42"/>
    </row>
    <row r="402" spans="2:2" s="27" customFormat="1">
      <c r="B402" s="42"/>
    </row>
    <row r="403" spans="2:2" s="27" customFormat="1">
      <c r="B403" s="42"/>
    </row>
    <row r="404" spans="2:2" s="27" customFormat="1">
      <c r="B404" s="42"/>
    </row>
    <row r="405" spans="2:2" s="27" customFormat="1">
      <c r="B405" s="42"/>
    </row>
    <row r="406" spans="2:2" s="27" customFormat="1">
      <c r="B406" s="42"/>
    </row>
    <row r="407" spans="2:2" s="27" customFormat="1">
      <c r="B407" s="42"/>
    </row>
    <row r="408" spans="2:2" s="27" customFormat="1">
      <c r="B408" s="42"/>
    </row>
    <row r="409" spans="2:2" s="27" customFormat="1">
      <c r="B409" s="42"/>
    </row>
    <row r="410" spans="2:2" s="27" customFormat="1">
      <c r="B410" s="42"/>
    </row>
    <row r="411" spans="2:2" s="27" customFormat="1">
      <c r="B411" s="42"/>
    </row>
    <row r="412" spans="2:2" s="27" customFormat="1">
      <c r="B412" s="42"/>
    </row>
    <row r="413" spans="2:2" s="27" customFormat="1">
      <c r="B413" s="42"/>
    </row>
    <row r="414" spans="2:2" s="27" customFormat="1">
      <c r="B414" s="42"/>
    </row>
    <row r="415" spans="2:2" s="27" customFormat="1">
      <c r="B415" s="42"/>
    </row>
    <row r="416" spans="2:2" s="27" customFormat="1">
      <c r="B416" s="42"/>
    </row>
    <row r="417" spans="2:2" s="27" customFormat="1">
      <c r="B417" s="42"/>
    </row>
    <row r="418" spans="2:2" s="27" customFormat="1">
      <c r="B418" s="42"/>
    </row>
    <row r="419" spans="2:2" s="27" customFormat="1">
      <c r="B419" s="42"/>
    </row>
    <row r="420" spans="2:2" s="27" customFormat="1">
      <c r="B420" s="42"/>
    </row>
    <row r="421" spans="2:2" s="27" customFormat="1">
      <c r="B421" s="42"/>
    </row>
    <row r="422" spans="2:2" s="27" customFormat="1">
      <c r="B422" s="42"/>
    </row>
    <row r="423" spans="2:2" s="27" customFormat="1">
      <c r="B423" s="42"/>
    </row>
    <row r="424" spans="2:2" s="27" customFormat="1">
      <c r="B424" s="42"/>
    </row>
    <row r="425" spans="2:2" s="27" customFormat="1">
      <c r="B425" s="42"/>
    </row>
    <row r="426" spans="2:2" s="27" customFormat="1">
      <c r="B426" s="42"/>
    </row>
    <row r="427" spans="2:2" s="27" customFormat="1">
      <c r="B427" s="42"/>
    </row>
    <row r="428" spans="2:2" s="27" customFormat="1">
      <c r="B428" s="42"/>
    </row>
    <row r="429" spans="2:2" s="27" customFormat="1">
      <c r="B429" s="42"/>
    </row>
    <row r="430" spans="2:2" s="27" customFormat="1">
      <c r="B430" s="42"/>
    </row>
    <row r="431" spans="2:2" s="27" customFormat="1">
      <c r="B431" s="42"/>
    </row>
    <row r="432" spans="2:2" s="27" customFormat="1">
      <c r="B432" s="42"/>
    </row>
    <row r="433" spans="2:2" s="27" customFormat="1">
      <c r="B433" s="42"/>
    </row>
    <row r="434" spans="2:2" s="27" customFormat="1">
      <c r="B434" s="42"/>
    </row>
    <row r="435" spans="2:2" s="27" customFormat="1">
      <c r="B435" s="42"/>
    </row>
    <row r="436" spans="2:2" s="27" customFormat="1">
      <c r="B436" s="42"/>
    </row>
    <row r="437" spans="2:2" s="27" customFormat="1">
      <c r="B437" s="42"/>
    </row>
    <row r="438" spans="2:2" s="27" customFormat="1">
      <c r="B438" s="42"/>
    </row>
    <row r="439" spans="2:2" s="27" customFormat="1">
      <c r="B439" s="42"/>
    </row>
    <row r="440" spans="2:2" s="27" customFormat="1">
      <c r="B440" s="42"/>
    </row>
    <row r="441" spans="2:2" s="27" customFormat="1">
      <c r="B441" s="42"/>
    </row>
    <row r="442" spans="2:2" s="27" customFormat="1">
      <c r="B442" s="42"/>
    </row>
    <row r="443" spans="2:2" s="27" customFormat="1">
      <c r="B443" s="42"/>
    </row>
    <row r="444" spans="2:2" s="27" customFormat="1">
      <c r="B444" s="42"/>
    </row>
    <row r="445" spans="2:2" s="27" customFormat="1">
      <c r="B445" s="42"/>
    </row>
    <row r="446" spans="2:2" s="27" customFormat="1">
      <c r="B446" s="42"/>
    </row>
    <row r="447" spans="2:2" s="27" customFormat="1">
      <c r="B447" s="42"/>
    </row>
    <row r="448" spans="2:2" s="27" customFormat="1">
      <c r="B448" s="42"/>
    </row>
    <row r="449" spans="2:2" s="27" customFormat="1">
      <c r="B449" s="42"/>
    </row>
    <row r="450" spans="2:2" s="27" customFormat="1">
      <c r="B450" s="42"/>
    </row>
    <row r="451" spans="2:2" s="27" customFormat="1">
      <c r="B451" s="42"/>
    </row>
    <row r="452" spans="2:2" s="27" customFormat="1">
      <c r="B452" s="42"/>
    </row>
    <row r="453" spans="2:2" s="27" customFormat="1">
      <c r="B453" s="42"/>
    </row>
    <row r="454" spans="2:2" s="27" customFormat="1">
      <c r="B454" s="42"/>
    </row>
    <row r="455" spans="2:2" s="27" customFormat="1">
      <c r="B455" s="42"/>
    </row>
    <row r="456" spans="2:2" s="27" customFormat="1">
      <c r="B456" s="42"/>
    </row>
    <row r="457" spans="2:2" s="27" customFormat="1">
      <c r="B457" s="42"/>
    </row>
    <row r="458" spans="2:2" s="27" customFormat="1">
      <c r="B458" s="42"/>
    </row>
    <row r="459" spans="2:2" s="27" customFormat="1">
      <c r="B459" s="42"/>
    </row>
    <row r="460" spans="2:2" s="27" customFormat="1">
      <c r="B460" s="42"/>
    </row>
    <row r="461" spans="2:2" s="27" customFormat="1">
      <c r="B461" s="42"/>
    </row>
    <row r="462" spans="2:2" s="27" customFormat="1">
      <c r="B462" s="42"/>
    </row>
    <row r="463" spans="2:2" s="27" customFormat="1">
      <c r="B463" s="42"/>
    </row>
    <row r="464" spans="2:2" s="27" customFormat="1">
      <c r="B464" s="42"/>
    </row>
    <row r="465" spans="2:2" s="27" customFormat="1">
      <c r="B465" s="42"/>
    </row>
    <row r="466" spans="2:2" s="27" customFormat="1">
      <c r="B466" s="42"/>
    </row>
    <row r="467" spans="2:2" s="27" customFormat="1">
      <c r="B467" s="42"/>
    </row>
    <row r="468" spans="2:2" s="27" customFormat="1">
      <c r="B468" s="42"/>
    </row>
    <row r="469" spans="2:2" s="27" customFormat="1">
      <c r="B469" s="42"/>
    </row>
    <row r="470" spans="2:2" s="27" customFormat="1">
      <c r="B470" s="42"/>
    </row>
    <row r="471" spans="2:2" s="27" customFormat="1">
      <c r="B471" s="42"/>
    </row>
    <row r="472" spans="2:2" s="27" customFormat="1">
      <c r="B472" s="42"/>
    </row>
    <row r="473" spans="2:2" s="27" customFormat="1">
      <c r="B473" s="42"/>
    </row>
    <row r="474" spans="2:2" s="27" customFormat="1">
      <c r="B474" s="42"/>
    </row>
    <row r="475" spans="2:2" s="27" customFormat="1">
      <c r="B475" s="42"/>
    </row>
    <row r="476" spans="2:2" s="27" customFormat="1">
      <c r="B476" s="42"/>
    </row>
    <row r="477" spans="2:2" s="27" customFormat="1">
      <c r="B477" s="42"/>
    </row>
    <row r="478" spans="2:2" s="27" customFormat="1">
      <c r="B478" s="42"/>
    </row>
    <row r="479" spans="2:2" s="27" customFormat="1">
      <c r="B479" s="42"/>
    </row>
    <row r="480" spans="2:2" s="27" customFormat="1">
      <c r="B480" s="42"/>
    </row>
    <row r="481" spans="2:2" s="27" customFormat="1">
      <c r="B481" s="42"/>
    </row>
    <row r="482" spans="2:2" s="27" customFormat="1">
      <c r="B482" s="42"/>
    </row>
    <row r="483" spans="2:2" s="27" customFormat="1">
      <c r="B483" s="42"/>
    </row>
    <row r="484" spans="2:2" s="27" customFormat="1">
      <c r="B484" s="42"/>
    </row>
    <row r="485" spans="2:2" s="27" customFormat="1">
      <c r="B485" s="42"/>
    </row>
    <row r="486" spans="2:2" s="27" customFormat="1">
      <c r="B486" s="42"/>
    </row>
    <row r="487" spans="2:2" s="27" customFormat="1">
      <c r="B487" s="42"/>
    </row>
    <row r="488" spans="2:2" s="27" customFormat="1">
      <c r="B488" s="42"/>
    </row>
    <row r="489" spans="2:2" s="27" customFormat="1">
      <c r="B489" s="42"/>
    </row>
    <row r="490" spans="2:2" s="27" customFormat="1">
      <c r="B490" s="42"/>
    </row>
    <row r="491" spans="2:2" s="27" customFormat="1">
      <c r="B491" s="42"/>
    </row>
    <row r="492" spans="2:2" s="27" customFormat="1">
      <c r="B492" s="42"/>
    </row>
    <row r="493" spans="2:2" s="27" customFormat="1">
      <c r="B493" s="42"/>
    </row>
    <row r="494" spans="2:2" s="27" customFormat="1">
      <c r="B494" s="42"/>
    </row>
    <row r="495" spans="2:2" s="27" customFormat="1">
      <c r="B495" s="42"/>
    </row>
    <row r="496" spans="2:2" s="27" customFormat="1">
      <c r="B496" s="42"/>
    </row>
    <row r="497" spans="2:2" s="27" customFormat="1">
      <c r="B497" s="42"/>
    </row>
    <row r="498" spans="2:2" s="27" customFormat="1">
      <c r="B498" s="42"/>
    </row>
    <row r="499" spans="2:2" s="27" customFormat="1">
      <c r="B499" s="42"/>
    </row>
    <row r="500" spans="2:2" s="27" customFormat="1">
      <c r="B500" s="42"/>
    </row>
    <row r="501" spans="2:2" s="27" customFormat="1">
      <c r="B501" s="42"/>
    </row>
    <row r="502" spans="2:2" s="27" customFormat="1">
      <c r="B502" s="42"/>
    </row>
    <row r="503" spans="2:2" s="27" customFormat="1">
      <c r="B503" s="42"/>
    </row>
    <row r="504" spans="2:2" s="27" customFormat="1">
      <c r="B504" s="42"/>
    </row>
    <row r="505" spans="2:2" s="27" customFormat="1">
      <c r="B505" s="42"/>
    </row>
    <row r="506" spans="2:2" s="27" customFormat="1">
      <c r="B506" s="42"/>
    </row>
    <row r="507" spans="2:2" s="27" customFormat="1">
      <c r="B507" s="42"/>
    </row>
    <row r="508" spans="2:2" s="27" customFormat="1">
      <c r="B508" s="42"/>
    </row>
    <row r="509" spans="2:2" s="27" customFormat="1">
      <c r="B509" s="42"/>
    </row>
    <row r="510" spans="2:2" s="27" customFormat="1">
      <c r="B510" s="42"/>
    </row>
    <row r="511" spans="2:2" s="27" customFormat="1">
      <c r="B511" s="42"/>
    </row>
    <row r="512" spans="2:2" s="27" customFormat="1">
      <c r="B512" s="42"/>
    </row>
    <row r="513" spans="2:2" s="27" customFormat="1">
      <c r="B513" s="42"/>
    </row>
    <row r="514" spans="2:2" s="27" customFormat="1">
      <c r="B514" s="42"/>
    </row>
    <row r="515" spans="2:2" s="27" customFormat="1">
      <c r="B515" s="42"/>
    </row>
    <row r="516" spans="2:2" s="27" customFormat="1">
      <c r="B516" s="42"/>
    </row>
    <row r="517" spans="2:2" s="27" customFormat="1">
      <c r="B517" s="42"/>
    </row>
    <row r="518" spans="2:2" s="27" customFormat="1">
      <c r="B518" s="42"/>
    </row>
    <row r="519" spans="2:2" s="27" customFormat="1">
      <c r="B519" s="42"/>
    </row>
    <row r="520" spans="2:2" s="27" customFormat="1">
      <c r="B520" s="42"/>
    </row>
    <row r="521" spans="2:2" s="27" customFormat="1">
      <c r="B521" s="42"/>
    </row>
    <row r="522" spans="2:2" s="27" customFormat="1">
      <c r="B522" s="42"/>
    </row>
    <row r="523" spans="2:2" s="27" customFormat="1">
      <c r="B523" s="42"/>
    </row>
    <row r="524" spans="2:2" s="27" customFormat="1">
      <c r="B524" s="42"/>
    </row>
    <row r="525" spans="2:2" s="27" customFormat="1">
      <c r="B525" s="42"/>
    </row>
    <row r="526" spans="2:2" s="27" customFormat="1">
      <c r="B526" s="42"/>
    </row>
    <row r="527" spans="2:2" s="27" customFormat="1">
      <c r="B527" s="42"/>
    </row>
    <row r="528" spans="2:2" s="27" customFormat="1">
      <c r="B528" s="42"/>
    </row>
    <row r="529" spans="2:2" s="27" customFormat="1">
      <c r="B529" s="42"/>
    </row>
    <row r="530" spans="2:2" s="27" customFormat="1">
      <c r="B530" s="42"/>
    </row>
    <row r="531" spans="2:2" s="27" customFormat="1">
      <c r="B531" s="42"/>
    </row>
    <row r="532" spans="2:2" s="27" customFormat="1">
      <c r="B532" s="42"/>
    </row>
    <row r="533" spans="2:2" s="27" customFormat="1">
      <c r="B533" s="42"/>
    </row>
    <row r="534" spans="2:2" s="27" customFormat="1">
      <c r="B534" s="42"/>
    </row>
    <row r="535" spans="2:2" s="27" customFormat="1">
      <c r="B535" s="42"/>
    </row>
    <row r="536" spans="2:2" s="27" customFormat="1">
      <c r="B536" s="42"/>
    </row>
    <row r="537" spans="2:2" s="27" customFormat="1">
      <c r="B537" s="42"/>
    </row>
    <row r="538" spans="2:2" s="27" customFormat="1">
      <c r="B538" s="42"/>
    </row>
    <row r="539" spans="2:2" s="27" customFormat="1">
      <c r="B539" s="42"/>
    </row>
    <row r="540" spans="2:2" s="27" customFormat="1">
      <c r="B540" s="42"/>
    </row>
    <row r="541" spans="2:2" s="27" customFormat="1">
      <c r="B541" s="42"/>
    </row>
    <row r="542" spans="2:2" s="27" customFormat="1">
      <c r="B542" s="42"/>
    </row>
    <row r="543" spans="2:2" s="27" customFormat="1">
      <c r="B543" s="42"/>
    </row>
    <row r="544" spans="2:2" s="27" customFormat="1">
      <c r="B544" s="42"/>
    </row>
    <row r="545" spans="2:2" s="27" customFormat="1">
      <c r="B545" s="42"/>
    </row>
    <row r="546" spans="2:2" s="27" customFormat="1">
      <c r="B546" s="42"/>
    </row>
    <row r="547" spans="2:2" s="27" customFormat="1">
      <c r="B547" s="42"/>
    </row>
    <row r="548" spans="2:2" s="27" customFormat="1">
      <c r="B548" s="42"/>
    </row>
    <row r="549" spans="2:2" s="27" customFormat="1">
      <c r="B549" s="42"/>
    </row>
    <row r="550" spans="2:2" s="27" customFormat="1">
      <c r="B550" s="42"/>
    </row>
    <row r="551" spans="2:2" s="27" customFormat="1">
      <c r="B551" s="42"/>
    </row>
    <row r="552" spans="2:2" s="27" customFormat="1">
      <c r="B552" s="42"/>
    </row>
    <row r="553" spans="2:2" s="27" customFormat="1">
      <c r="B553" s="42"/>
    </row>
    <row r="554" spans="2:2" s="27" customFormat="1">
      <c r="B554" s="42"/>
    </row>
    <row r="555" spans="2:2" s="27" customFormat="1">
      <c r="B555" s="42"/>
    </row>
    <row r="556" spans="2:2" s="27" customFormat="1">
      <c r="B556" s="42"/>
    </row>
    <row r="557" spans="2:2" s="27" customFormat="1">
      <c r="B557" s="42"/>
    </row>
    <row r="558" spans="2:2" s="27" customFormat="1">
      <c r="B558" s="42"/>
    </row>
    <row r="559" spans="2:2" s="27" customFormat="1">
      <c r="B559" s="42"/>
    </row>
    <row r="560" spans="2:2" s="27" customFormat="1">
      <c r="B560" s="42"/>
    </row>
    <row r="561" spans="2:2" s="27" customFormat="1">
      <c r="B561" s="42"/>
    </row>
    <row r="562" spans="2:2" s="27" customFormat="1">
      <c r="B562" s="42"/>
    </row>
    <row r="563" spans="2:2" s="27" customFormat="1">
      <c r="B563" s="42"/>
    </row>
    <row r="564" spans="2:2" s="27" customFormat="1">
      <c r="B564" s="42"/>
    </row>
    <row r="565" spans="2:2" s="27" customFormat="1">
      <c r="B565" s="42"/>
    </row>
    <row r="566" spans="2:2" s="27" customFormat="1">
      <c r="B566" s="42"/>
    </row>
    <row r="567" spans="2:2" s="27" customFormat="1">
      <c r="B567" s="42"/>
    </row>
    <row r="568" spans="2:2" s="27" customFormat="1">
      <c r="B568" s="42"/>
    </row>
    <row r="569" spans="2:2" s="27" customFormat="1">
      <c r="B569" s="42"/>
    </row>
    <row r="570" spans="2:2" s="27" customFormat="1">
      <c r="B570" s="42"/>
    </row>
    <row r="571" spans="2:2" s="27" customFormat="1">
      <c r="B571" s="42"/>
    </row>
    <row r="572" spans="2:2" s="27" customFormat="1">
      <c r="B572" s="42"/>
    </row>
    <row r="573" spans="2:2" s="27" customFormat="1">
      <c r="B573" s="42"/>
    </row>
    <row r="574" spans="2:2" s="27" customFormat="1">
      <c r="B574" s="42"/>
    </row>
    <row r="575" spans="2:2" s="27" customFormat="1">
      <c r="B575" s="42"/>
    </row>
    <row r="576" spans="2:2" s="27" customFormat="1">
      <c r="B576" s="42"/>
    </row>
    <row r="577" spans="2:2" s="27" customFormat="1">
      <c r="B577" s="42"/>
    </row>
    <row r="578" spans="2:2" s="27" customFormat="1">
      <c r="B578" s="42"/>
    </row>
    <row r="579" spans="2:2" s="27" customFormat="1">
      <c r="B579" s="42"/>
    </row>
    <row r="580" spans="2:2" s="27" customFormat="1">
      <c r="B580" s="42"/>
    </row>
    <row r="581" spans="2:2" s="27" customFormat="1">
      <c r="B581" s="42"/>
    </row>
    <row r="582" spans="2:2" s="27" customFormat="1">
      <c r="B582" s="42"/>
    </row>
    <row r="583" spans="2:2" s="27" customFormat="1">
      <c r="B583" s="42"/>
    </row>
    <row r="584" spans="2:2" s="27" customFormat="1">
      <c r="B584" s="42"/>
    </row>
    <row r="585" spans="2:2" s="27" customFormat="1">
      <c r="B585" s="42"/>
    </row>
    <row r="586" spans="2:2" s="27" customFormat="1">
      <c r="B586" s="42"/>
    </row>
    <row r="587" spans="2:2" s="27" customFormat="1">
      <c r="B587" s="42"/>
    </row>
    <row r="588" spans="2:2" s="27" customFormat="1">
      <c r="B588" s="42"/>
    </row>
    <row r="589" spans="2:2" s="27" customFormat="1">
      <c r="B589" s="42"/>
    </row>
    <row r="590" spans="2:2" s="27" customFormat="1">
      <c r="B590" s="42"/>
    </row>
    <row r="591" spans="2:2" s="27" customFormat="1">
      <c r="B591" s="42"/>
    </row>
    <row r="592" spans="2:2" s="27" customFormat="1">
      <c r="B592" s="42"/>
    </row>
    <row r="593" spans="2:2" s="27" customFormat="1">
      <c r="B593" s="42"/>
    </row>
    <row r="594" spans="2:2" s="27" customFormat="1">
      <c r="B594" s="42"/>
    </row>
    <row r="595" spans="2:2" s="27" customFormat="1">
      <c r="B595" s="42"/>
    </row>
    <row r="596" spans="2:2" s="27" customFormat="1">
      <c r="B596" s="42"/>
    </row>
    <row r="597" spans="2:2" s="27" customFormat="1">
      <c r="B597" s="42"/>
    </row>
    <row r="598" spans="2:2" s="27" customFormat="1">
      <c r="B598" s="42"/>
    </row>
    <row r="599" spans="2:2" s="27" customFormat="1">
      <c r="B599" s="42"/>
    </row>
    <row r="600" spans="2:2" s="27" customFormat="1">
      <c r="B600" s="42"/>
    </row>
    <row r="601" spans="2:2" s="27" customFormat="1">
      <c r="B601" s="42"/>
    </row>
    <row r="602" spans="2:2" s="27" customFormat="1">
      <c r="B602" s="42"/>
    </row>
    <row r="603" spans="2:2" s="27" customFormat="1">
      <c r="B603" s="42"/>
    </row>
    <row r="604" spans="2:2" s="27" customFormat="1">
      <c r="B604" s="42"/>
    </row>
    <row r="605" spans="2:2" s="27" customFormat="1">
      <c r="B605" s="42"/>
    </row>
    <row r="606" spans="2:2" s="27" customFormat="1">
      <c r="B606" s="42"/>
    </row>
    <row r="607" spans="2:2" s="27" customFormat="1">
      <c r="B607" s="42"/>
    </row>
    <row r="608" spans="2:2" s="27" customFormat="1">
      <c r="B608" s="42"/>
    </row>
    <row r="609" spans="2:2" s="27" customFormat="1">
      <c r="B609" s="42"/>
    </row>
    <row r="610" spans="2:2" s="27" customFormat="1">
      <c r="B610" s="42"/>
    </row>
    <row r="611" spans="2:2" s="27" customFormat="1">
      <c r="B611" s="42"/>
    </row>
    <row r="612" spans="2:2" s="27" customFormat="1">
      <c r="B612" s="42"/>
    </row>
    <row r="613" spans="2:2" s="27" customFormat="1">
      <c r="B613" s="42"/>
    </row>
    <row r="614" spans="2:2" s="27" customFormat="1">
      <c r="B614" s="42"/>
    </row>
    <row r="615" spans="2:2" s="27" customFormat="1">
      <c r="B615" s="42"/>
    </row>
    <row r="616" spans="2:2" s="27" customFormat="1">
      <c r="B616" s="42"/>
    </row>
    <row r="617" spans="2:2" s="27" customFormat="1">
      <c r="B617" s="42"/>
    </row>
    <row r="618" spans="2:2" s="27" customFormat="1">
      <c r="B618" s="42"/>
    </row>
    <row r="619" spans="2:2" s="27" customFormat="1">
      <c r="B619" s="42"/>
    </row>
    <row r="620" spans="2:2" s="27" customFormat="1">
      <c r="B620" s="42"/>
    </row>
    <row r="621" spans="2:2" s="27" customFormat="1">
      <c r="B621" s="42"/>
    </row>
    <row r="622" spans="2:2" s="27" customFormat="1">
      <c r="B622" s="42"/>
    </row>
    <row r="623" spans="2:2" s="27" customFormat="1">
      <c r="B623" s="42"/>
    </row>
    <row r="624" spans="2:2" s="27" customFormat="1">
      <c r="B624" s="42"/>
    </row>
    <row r="625" spans="2:2" s="27" customFormat="1">
      <c r="B625" s="42"/>
    </row>
    <row r="626" spans="2:2" s="27" customFormat="1">
      <c r="B626" s="42"/>
    </row>
    <row r="627" spans="2:2" s="27" customFormat="1">
      <c r="B627" s="42"/>
    </row>
    <row r="628" spans="2:2" s="27" customFormat="1">
      <c r="B628" s="42"/>
    </row>
    <row r="629" spans="2:2" s="27" customFormat="1">
      <c r="B629" s="42"/>
    </row>
    <row r="630" spans="2:2" s="27" customFormat="1">
      <c r="B630" s="42"/>
    </row>
    <row r="631" spans="2:2" s="27" customFormat="1">
      <c r="B631" s="42"/>
    </row>
    <row r="632" spans="2:2" s="27" customFormat="1">
      <c r="B632" s="42"/>
    </row>
    <row r="633" spans="2:2" s="27" customFormat="1">
      <c r="B633" s="42"/>
    </row>
    <row r="634" spans="2:2" s="27" customFormat="1">
      <c r="B634" s="42"/>
    </row>
    <row r="635" spans="2:2" s="27" customFormat="1">
      <c r="B635" s="42"/>
    </row>
    <row r="636" spans="2:2" s="27" customFormat="1">
      <c r="B636" s="42"/>
    </row>
    <row r="637" spans="2:2" s="27" customFormat="1">
      <c r="B637" s="42"/>
    </row>
    <row r="638" spans="2:2" s="27" customFormat="1">
      <c r="B638" s="42"/>
    </row>
    <row r="639" spans="2:2" s="27" customFormat="1">
      <c r="B639" s="42"/>
    </row>
    <row r="640" spans="2:2" s="27" customFormat="1">
      <c r="B640" s="42"/>
    </row>
    <row r="641" spans="2:2" s="27" customFormat="1">
      <c r="B641" s="42"/>
    </row>
    <row r="642" spans="2:2" s="27" customFormat="1">
      <c r="B642" s="42"/>
    </row>
    <row r="643" spans="2:2" s="27" customFormat="1">
      <c r="B643" s="42"/>
    </row>
    <row r="644" spans="2:2" s="27" customFormat="1">
      <c r="B644" s="42"/>
    </row>
    <row r="645" spans="2:2" s="27" customFormat="1">
      <c r="B645" s="42"/>
    </row>
    <row r="646" spans="2:2" s="27" customFormat="1">
      <c r="B646" s="42"/>
    </row>
    <row r="647" spans="2:2" s="27" customFormat="1">
      <c r="B647" s="42"/>
    </row>
    <row r="648" spans="2:2" s="27" customFormat="1">
      <c r="B648" s="42"/>
    </row>
    <row r="649" spans="2:2" s="27" customFormat="1">
      <c r="B649" s="42"/>
    </row>
    <row r="650" spans="2:2" s="27" customFormat="1">
      <c r="B650" s="42"/>
    </row>
    <row r="651" spans="2:2" s="27" customFormat="1">
      <c r="B651" s="42"/>
    </row>
    <row r="652" spans="2:2" s="27" customFormat="1">
      <c r="B652" s="42"/>
    </row>
    <row r="653" spans="2:2" s="27" customFormat="1">
      <c r="B653" s="42"/>
    </row>
    <row r="654" spans="2:2" s="27" customFormat="1">
      <c r="B654" s="42"/>
    </row>
    <row r="655" spans="2:2" s="27" customFormat="1">
      <c r="B655" s="42"/>
    </row>
    <row r="656" spans="2:2" s="27" customFormat="1">
      <c r="B656" s="42"/>
    </row>
    <row r="657" spans="2:2" s="27" customFormat="1">
      <c r="B657" s="42"/>
    </row>
    <row r="658" spans="2:2" s="27" customFormat="1">
      <c r="B658" s="42"/>
    </row>
    <row r="659" spans="2:2" s="27" customFormat="1">
      <c r="B659" s="42"/>
    </row>
    <row r="660" spans="2:2" s="27" customFormat="1">
      <c r="B660" s="42"/>
    </row>
    <row r="661" spans="2:2" s="27" customFormat="1">
      <c r="B661" s="42"/>
    </row>
    <row r="662" spans="2:2" s="27" customFormat="1">
      <c r="B662" s="42"/>
    </row>
    <row r="663" spans="2:2" s="27" customFormat="1">
      <c r="B663" s="42"/>
    </row>
    <row r="664" spans="2:2" s="27" customFormat="1">
      <c r="B664" s="42"/>
    </row>
    <row r="665" spans="2:2" s="27" customFormat="1">
      <c r="B665" s="42"/>
    </row>
    <row r="666" spans="2:2" s="27" customFormat="1">
      <c r="B666" s="42"/>
    </row>
    <row r="667" spans="2:2" s="27" customFormat="1">
      <c r="B667" s="42"/>
    </row>
    <row r="668" spans="2:2" s="27" customFormat="1">
      <c r="B668" s="42"/>
    </row>
    <row r="669" spans="2:2" s="27" customFormat="1">
      <c r="B669" s="42"/>
    </row>
    <row r="670" spans="2:2" s="27" customFormat="1">
      <c r="B670" s="42"/>
    </row>
    <row r="671" spans="2:2" s="27" customFormat="1">
      <c r="B671" s="42"/>
    </row>
    <row r="672" spans="2:2" s="27" customFormat="1">
      <c r="B672" s="42"/>
    </row>
    <row r="673" spans="2:2" s="27" customFormat="1">
      <c r="B673" s="42"/>
    </row>
    <row r="674" spans="2:2" s="27" customFormat="1">
      <c r="B674" s="42"/>
    </row>
    <row r="675" spans="2:2" s="27" customFormat="1">
      <c r="B675" s="42"/>
    </row>
    <row r="676" spans="2:2" s="27" customFormat="1">
      <c r="B676" s="42"/>
    </row>
    <row r="677" spans="2:2" s="27" customFormat="1">
      <c r="B677" s="42"/>
    </row>
    <row r="678" spans="2:2" s="27" customFormat="1">
      <c r="B678" s="42"/>
    </row>
    <row r="679" spans="2:2" s="27" customFormat="1">
      <c r="B679" s="42"/>
    </row>
    <row r="680" spans="2:2" s="27" customFormat="1">
      <c r="B680" s="42"/>
    </row>
    <row r="681" spans="2:2" s="27" customFormat="1">
      <c r="B681" s="42"/>
    </row>
    <row r="682" spans="2:2" s="27" customFormat="1">
      <c r="B682" s="42"/>
    </row>
    <row r="683" spans="2:2" s="27" customFormat="1">
      <c r="B683" s="42"/>
    </row>
    <row r="684" spans="2:2" s="27" customFormat="1">
      <c r="B684" s="42"/>
    </row>
    <row r="685" spans="2:2" s="27" customFormat="1">
      <c r="B685" s="42"/>
    </row>
    <row r="686" spans="2:2" s="27" customFormat="1">
      <c r="B686" s="42"/>
    </row>
    <row r="687" spans="2:2" s="27" customFormat="1">
      <c r="B687" s="42"/>
    </row>
    <row r="688" spans="2:2" s="27" customFormat="1">
      <c r="B688" s="42"/>
    </row>
    <row r="689" spans="2:2" s="27" customFormat="1">
      <c r="B689" s="42"/>
    </row>
    <row r="690" spans="2:2" s="27" customFormat="1">
      <c r="B690" s="42"/>
    </row>
    <row r="691" spans="2:2" s="27" customFormat="1">
      <c r="B691" s="42"/>
    </row>
    <row r="692" spans="2:2" s="27" customFormat="1">
      <c r="B692" s="42"/>
    </row>
    <row r="693" spans="2:2" s="27" customFormat="1">
      <c r="B693" s="42"/>
    </row>
    <row r="694" spans="2:2" s="27" customFormat="1">
      <c r="B694" s="42"/>
    </row>
    <row r="695" spans="2:2" s="27" customFormat="1">
      <c r="B695" s="42"/>
    </row>
    <row r="696" spans="2:2" s="27" customFormat="1">
      <c r="B696" s="42"/>
    </row>
    <row r="697" spans="2:2" s="27" customFormat="1">
      <c r="B697" s="42"/>
    </row>
    <row r="698" spans="2:2" s="27" customFormat="1">
      <c r="B698" s="42"/>
    </row>
    <row r="699" spans="2:2" s="27" customFormat="1">
      <c r="B699" s="42"/>
    </row>
    <row r="700" spans="2:2" s="27" customFormat="1">
      <c r="B700" s="42"/>
    </row>
    <row r="701" spans="2:2" s="27" customFormat="1">
      <c r="B701" s="42"/>
    </row>
    <row r="702" spans="2:2" s="27" customFormat="1">
      <c r="B702" s="42"/>
    </row>
    <row r="703" spans="2:2" s="27" customFormat="1">
      <c r="B703" s="42"/>
    </row>
    <row r="704" spans="2:2" s="27" customFormat="1">
      <c r="B704" s="42"/>
    </row>
    <row r="705" spans="2:2" s="27" customFormat="1">
      <c r="B705" s="42"/>
    </row>
    <row r="706" spans="2:2" s="27" customFormat="1">
      <c r="B706" s="42"/>
    </row>
    <row r="707" spans="2:2" s="27" customFormat="1">
      <c r="B707" s="42"/>
    </row>
    <row r="708" spans="2:2" s="27" customFormat="1">
      <c r="B708" s="42"/>
    </row>
    <row r="709" spans="2:2" s="27" customFormat="1">
      <c r="B709" s="42"/>
    </row>
    <row r="710" spans="2:2" s="27" customFormat="1">
      <c r="B710" s="42"/>
    </row>
    <row r="711" spans="2:2" s="27" customFormat="1">
      <c r="B711" s="42"/>
    </row>
    <row r="712" spans="2:2" s="27" customFormat="1">
      <c r="B712" s="42"/>
    </row>
    <row r="713" spans="2:2" s="27" customFormat="1">
      <c r="B713" s="42"/>
    </row>
    <row r="714" spans="2:2" s="27" customFormat="1">
      <c r="B714" s="42"/>
    </row>
    <row r="715" spans="2:2" s="27" customFormat="1">
      <c r="B715" s="42"/>
    </row>
    <row r="716" spans="2:2" s="27" customFormat="1">
      <c r="B716" s="42"/>
    </row>
    <row r="717" spans="2:2" s="27" customFormat="1">
      <c r="B717" s="42"/>
    </row>
    <row r="718" spans="2:2" s="27" customFormat="1">
      <c r="B718" s="42"/>
    </row>
    <row r="719" spans="2:2" s="27" customFormat="1">
      <c r="B719" s="42"/>
    </row>
    <row r="720" spans="2:2" s="27" customFormat="1">
      <c r="B720" s="42"/>
    </row>
    <row r="721" spans="2:2" s="27" customFormat="1">
      <c r="B721" s="42"/>
    </row>
    <row r="722" spans="2:2" s="27" customFormat="1">
      <c r="B722" s="42"/>
    </row>
    <row r="723" spans="2:2" s="27" customFormat="1">
      <c r="B723" s="42"/>
    </row>
    <row r="724" spans="2:2" s="27" customFormat="1">
      <c r="B724" s="42"/>
    </row>
    <row r="725" spans="2:2" s="27" customFormat="1">
      <c r="B725" s="42"/>
    </row>
    <row r="726" spans="2:2" s="27" customFormat="1">
      <c r="B726" s="42"/>
    </row>
    <row r="727" spans="2:2" s="27" customFormat="1">
      <c r="B727" s="42"/>
    </row>
    <row r="728" spans="2:2" s="27" customFormat="1">
      <c r="B728" s="42"/>
    </row>
    <row r="729" spans="2:2" s="27" customFormat="1">
      <c r="B729" s="42"/>
    </row>
    <row r="730" spans="2:2" s="27" customFormat="1">
      <c r="B730" s="42"/>
    </row>
    <row r="731" spans="2:2" s="27" customFormat="1">
      <c r="B731" s="42"/>
    </row>
    <row r="732" spans="2:2" s="27" customFormat="1">
      <c r="B732" s="42"/>
    </row>
    <row r="733" spans="2:2" s="27" customFormat="1">
      <c r="B733" s="42"/>
    </row>
    <row r="734" spans="2:2" s="27" customFormat="1">
      <c r="B734" s="42"/>
    </row>
    <row r="735" spans="2:2" s="27" customFormat="1">
      <c r="B735" s="42"/>
    </row>
    <row r="736" spans="2:2" s="27" customFormat="1">
      <c r="B736" s="42"/>
    </row>
    <row r="737" spans="2:2" s="27" customFormat="1">
      <c r="B737" s="42"/>
    </row>
    <row r="738" spans="2:2" s="27" customFormat="1">
      <c r="B738" s="42"/>
    </row>
    <row r="739" spans="2:2" s="27" customFormat="1">
      <c r="B739" s="42"/>
    </row>
    <row r="740" spans="2:2" s="27" customFormat="1">
      <c r="B740" s="42"/>
    </row>
    <row r="741" spans="2:2" s="27" customFormat="1">
      <c r="B741" s="42"/>
    </row>
    <row r="742" spans="2:2" s="27" customFormat="1">
      <c r="B742" s="42"/>
    </row>
    <row r="743" spans="2:2" s="27" customFormat="1">
      <c r="B743" s="42"/>
    </row>
    <row r="744" spans="2:2" s="27" customFormat="1">
      <c r="B744" s="42"/>
    </row>
  </sheetData>
  <mergeCells count="5">
    <mergeCell ref="A1:B1"/>
    <mergeCell ref="A13:A14"/>
    <mergeCell ref="B13:B14"/>
    <mergeCell ref="A8:A9"/>
    <mergeCell ref="B8:B9"/>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F578-48A6-46C0-9877-2B6B1F334332}">
  <sheetPr>
    <tabColor theme="0"/>
  </sheetPr>
  <dimension ref="A1:AN277"/>
  <sheetViews>
    <sheetView zoomScale="80" zoomScaleNormal="80" workbookViewId="0">
      <selection sqref="A1:D1"/>
    </sheetView>
  </sheetViews>
  <sheetFormatPr baseColWidth="10" defaultColWidth="11.5" defaultRowHeight="16"/>
  <cols>
    <col min="1" max="1" width="17" style="21" customWidth="1"/>
    <col min="2" max="2" width="32.83203125" style="45" customWidth="1"/>
    <col min="3" max="3" width="27.6640625" style="21" customWidth="1"/>
    <col min="4" max="4" width="255.6640625" style="45" bestFit="1" customWidth="1"/>
    <col min="5" max="40" width="11.5" style="27"/>
    <col min="41" max="16384" width="11.5" style="21"/>
  </cols>
  <sheetData>
    <row r="1" spans="1:40" ht="105.75" customHeight="1">
      <c r="A1" s="115" t="s">
        <v>337</v>
      </c>
      <c r="B1" s="115"/>
      <c r="C1" s="115"/>
      <c r="D1" s="115"/>
    </row>
    <row r="2" spans="1:40" s="69" customFormat="1" ht="57" customHeight="1">
      <c r="A2" s="78" t="s">
        <v>338</v>
      </c>
      <c r="B2" s="78" t="s">
        <v>339</v>
      </c>
      <c r="C2" s="78" t="s">
        <v>340</v>
      </c>
      <c r="D2" s="78" t="s">
        <v>341</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row>
    <row r="3" spans="1:40" ht="54">
      <c r="A3" s="77" t="s">
        <v>342</v>
      </c>
      <c r="B3" s="73" t="s">
        <v>117</v>
      </c>
      <c r="C3" s="77" t="s">
        <v>34</v>
      </c>
      <c r="D3" s="73" t="s">
        <v>343</v>
      </c>
    </row>
    <row r="4" spans="1:40" ht="54">
      <c r="A4" s="77" t="s">
        <v>342</v>
      </c>
      <c r="B4" s="73" t="s">
        <v>117</v>
      </c>
      <c r="C4" s="77" t="s">
        <v>34</v>
      </c>
      <c r="D4" s="73" t="s">
        <v>119</v>
      </c>
    </row>
    <row r="5" spans="1:40" ht="18">
      <c r="A5" s="77" t="s">
        <v>342</v>
      </c>
      <c r="B5" s="73" t="s">
        <v>344</v>
      </c>
      <c r="C5" s="77" t="s">
        <v>34</v>
      </c>
      <c r="D5" s="73" t="s">
        <v>345</v>
      </c>
    </row>
    <row r="6" spans="1:40" ht="18">
      <c r="A6" s="77" t="s">
        <v>342</v>
      </c>
      <c r="B6" s="73" t="s">
        <v>344</v>
      </c>
      <c r="C6" s="77" t="s">
        <v>34</v>
      </c>
      <c r="D6" s="73" t="s">
        <v>346</v>
      </c>
    </row>
    <row r="7" spans="1:40" ht="36">
      <c r="A7" s="77" t="s">
        <v>342</v>
      </c>
      <c r="B7" s="73" t="s">
        <v>344</v>
      </c>
      <c r="C7" s="77" t="s">
        <v>97</v>
      </c>
      <c r="D7" s="73" t="s">
        <v>347</v>
      </c>
    </row>
    <row r="8" spans="1:40" ht="18">
      <c r="A8" s="77" t="s">
        <v>342</v>
      </c>
      <c r="B8" s="73" t="s">
        <v>344</v>
      </c>
      <c r="C8" s="77" t="s">
        <v>97</v>
      </c>
      <c r="D8" s="73" t="s">
        <v>348</v>
      </c>
    </row>
    <row r="9" spans="1:40" ht="36">
      <c r="A9" s="77" t="s">
        <v>342</v>
      </c>
      <c r="B9" s="73" t="s">
        <v>349</v>
      </c>
      <c r="C9" s="77" t="s">
        <v>34</v>
      </c>
      <c r="D9" s="76" t="s">
        <v>350</v>
      </c>
    </row>
    <row r="10" spans="1:40" ht="36">
      <c r="A10" s="77" t="s">
        <v>342</v>
      </c>
      <c r="B10" s="73" t="s">
        <v>349</v>
      </c>
      <c r="C10" s="77" t="s">
        <v>34</v>
      </c>
      <c r="D10" s="73" t="s">
        <v>351</v>
      </c>
    </row>
    <row r="11" spans="1:40" ht="36">
      <c r="A11" s="77" t="s">
        <v>342</v>
      </c>
      <c r="B11" s="73" t="s">
        <v>217</v>
      </c>
      <c r="C11" s="77" t="s">
        <v>34</v>
      </c>
      <c r="D11" s="73" t="s">
        <v>352</v>
      </c>
    </row>
    <row r="12" spans="1:40" ht="36">
      <c r="A12" s="77" t="s">
        <v>342</v>
      </c>
      <c r="B12" s="73" t="s">
        <v>217</v>
      </c>
      <c r="C12" s="77" t="s">
        <v>34</v>
      </c>
      <c r="D12" s="73" t="s">
        <v>353</v>
      </c>
    </row>
    <row r="13" spans="1:40" ht="36">
      <c r="A13" s="77" t="s">
        <v>342</v>
      </c>
      <c r="B13" s="73" t="s">
        <v>217</v>
      </c>
      <c r="C13" s="77" t="s">
        <v>34</v>
      </c>
      <c r="D13" s="73" t="s">
        <v>218</v>
      </c>
    </row>
    <row r="14" spans="1:40" ht="36">
      <c r="A14" s="77" t="s">
        <v>342</v>
      </c>
      <c r="B14" s="73" t="s">
        <v>217</v>
      </c>
      <c r="C14" s="77" t="s">
        <v>34</v>
      </c>
      <c r="D14" s="73" t="s">
        <v>354</v>
      </c>
    </row>
    <row r="15" spans="1:40" ht="36">
      <c r="A15" s="77" t="s">
        <v>342</v>
      </c>
      <c r="B15" s="73" t="s">
        <v>217</v>
      </c>
      <c r="C15" s="77" t="s">
        <v>34</v>
      </c>
      <c r="D15" s="73" t="s">
        <v>355</v>
      </c>
    </row>
    <row r="16" spans="1:40" ht="36">
      <c r="A16" s="77" t="s">
        <v>342</v>
      </c>
      <c r="B16" s="73" t="s">
        <v>217</v>
      </c>
      <c r="C16" s="77" t="s">
        <v>34</v>
      </c>
      <c r="D16" s="73" t="s">
        <v>356</v>
      </c>
    </row>
    <row r="17" spans="1:4" ht="36">
      <c r="A17" s="77" t="s">
        <v>342</v>
      </c>
      <c r="B17" s="73" t="s">
        <v>217</v>
      </c>
      <c r="C17" s="77" t="s">
        <v>34</v>
      </c>
      <c r="D17" s="73" t="s">
        <v>357</v>
      </c>
    </row>
    <row r="18" spans="1:4" ht="36">
      <c r="A18" s="77" t="s">
        <v>342</v>
      </c>
      <c r="B18" s="73" t="s">
        <v>217</v>
      </c>
      <c r="C18" s="77" t="s">
        <v>34</v>
      </c>
      <c r="D18" s="73" t="s">
        <v>358</v>
      </c>
    </row>
    <row r="19" spans="1:4" ht="36">
      <c r="A19" s="77" t="s">
        <v>342</v>
      </c>
      <c r="B19" s="73" t="s">
        <v>217</v>
      </c>
      <c r="C19" s="77" t="s">
        <v>34</v>
      </c>
      <c r="D19" s="73" t="s">
        <v>359</v>
      </c>
    </row>
    <row r="20" spans="1:4" ht="36">
      <c r="A20" s="77" t="s">
        <v>342</v>
      </c>
      <c r="B20" s="73" t="s">
        <v>217</v>
      </c>
      <c r="C20" s="77" t="s">
        <v>34</v>
      </c>
      <c r="D20" s="73" t="s">
        <v>229</v>
      </c>
    </row>
    <row r="21" spans="1:4" ht="36">
      <c r="A21" s="77" t="s">
        <v>342</v>
      </c>
      <c r="B21" s="73" t="s">
        <v>217</v>
      </c>
      <c r="C21" s="77" t="s">
        <v>97</v>
      </c>
      <c r="D21" s="73" t="s">
        <v>360</v>
      </c>
    </row>
    <row r="22" spans="1:4" ht="36">
      <c r="A22" s="77" t="s">
        <v>342</v>
      </c>
      <c r="B22" s="73" t="s">
        <v>217</v>
      </c>
      <c r="C22" s="77" t="s">
        <v>97</v>
      </c>
      <c r="D22" s="73" t="s">
        <v>361</v>
      </c>
    </row>
    <row r="23" spans="1:4" ht="36">
      <c r="A23" s="77" t="s">
        <v>342</v>
      </c>
      <c r="B23" s="73" t="s">
        <v>217</v>
      </c>
      <c r="C23" s="77" t="s">
        <v>97</v>
      </c>
      <c r="D23" s="73" t="s">
        <v>362</v>
      </c>
    </row>
    <row r="24" spans="1:4" ht="36">
      <c r="A24" s="77" t="s">
        <v>342</v>
      </c>
      <c r="B24" s="73" t="s">
        <v>217</v>
      </c>
      <c r="C24" s="77" t="s">
        <v>97</v>
      </c>
      <c r="D24" s="73" t="s">
        <v>363</v>
      </c>
    </row>
    <row r="25" spans="1:4" ht="36">
      <c r="A25" s="77" t="s">
        <v>342</v>
      </c>
      <c r="B25" s="73" t="s">
        <v>217</v>
      </c>
      <c r="C25" s="77" t="s">
        <v>97</v>
      </c>
      <c r="D25" s="73" t="s">
        <v>364</v>
      </c>
    </row>
    <row r="26" spans="1:4" ht="36">
      <c r="A26" s="77" t="s">
        <v>342</v>
      </c>
      <c r="B26" s="73" t="s">
        <v>217</v>
      </c>
      <c r="C26" s="77" t="s">
        <v>97</v>
      </c>
      <c r="D26" s="73" t="s">
        <v>365</v>
      </c>
    </row>
    <row r="27" spans="1:4" ht="18">
      <c r="A27" s="77" t="s">
        <v>342</v>
      </c>
      <c r="B27" s="73" t="s">
        <v>33</v>
      </c>
      <c r="C27" s="77" t="s">
        <v>34</v>
      </c>
      <c r="D27" s="73" t="s">
        <v>366</v>
      </c>
    </row>
    <row r="28" spans="1:4" ht="36">
      <c r="A28" s="77" t="s">
        <v>342</v>
      </c>
      <c r="B28" s="73" t="s">
        <v>33</v>
      </c>
      <c r="C28" s="77" t="s">
        <v>34</v>
      </c>
      <c r="D28" s="73" t="s">
        <v>126</v>
      </c>
    </row>
    <row r="29" spans="1:4" ht="36">
      <c r="A29" s="77" t="s">
        <v>342</v>
      </c>
      <c r="B29" s="73" t="s">
        <v>33</v>
      </c>
      <c r="C29" s="77" t="s">
        <v>34</v>
      </c>
      <c r="D29" s="73" t="s">
        <v>367</v>
      </c>
    </row>
    <row r="30" spans="1:4" ht="18">
      <c r="A30" s="77" t="s">
        <v>342</v>
      </c>
      <c r="B30" s="73" t="s">
        <v>33</v>
      </c>
      <c r="C30" s="77" t="s">
        <v>34</v>
      </c>
      <c r="D30" s="73" t="s">
        <v>210</v>
      </c>
    </row>
    <row r="31" spans="1:4" ht="18">
      <c r="A31" s="77" t="s">
        <v>342</v>
      </c>
      <c r="B31" s="73" t="s">
        <v>33</v>
      </c>
      <c r="C31" s="77" t="s">
        <v>34</v>
      </c>
      <c r="D31" s="73" t="s">
        <v>368</v>
      </c>
    </row>
    <row r="32" spans="1:4" ht="54">
      <c r="A32" s="77" t="s">
        <v>342</v>
      </c>
      <c r="B32" s="73" t="s">
        <v>33</v>
      </c>
      <c r="C32" s="77" t="s">
        <v>34</v>
      </c>
      <c r="D32" s="73" t="s">
        <v>369</v>
      </c>
    </row>
    <row r="33" spans="1:4" ht="18">
      <c r="A33" s="77" t="s">
        <v>342</v>
      </c>
      <c r="B33" s="73" t="s">
        <v>33</v>
      </c>
      <c r="C33" s="77" t="s">
        <v>97</v>
      </c>
      <c r="D33" s="73" t="s">
        <v>370</v>
      </c>
    </row>
    <row r="34" spans="1:4" ht="18">
      <c r="A34" s="77" t="s">
        <v>342</v>
      </c>
      <c r="B34" s="73" t="s">
        <v>33</v>
      </c>
      <c r="C34" s="77" t="s">
        <v>97</v>
      </c>
      <c r="D34" s="73" t="s">
        <v>371</v>
      </c>
    </row>
    <row r="35" spans="1:4" ht="18">
      <c r="A35" s="77" t="s">
        <v>342</v>
      </c>
      <c r="B35" s="73" t="s">
        <v>33</v>
      </c>
      <c r="C35" s="77" t="s">
        <v>97</v>
      </c>
      <c r="D35" s="73" t="s">
        <v>372</v>
      </c>
    </row>
    <row r="36" spans="1:4" ht="18">
      <c r="A36" s="77" t="s">
        <v>342</v>
      </c>
      <c r="B36" s="73" t="s">
        <v>33</v>
      </c>
      <c r="C36" s="77" t="s">
        <v>97</v>
      </c>
      <c r="D36" s="73" t="s">
        <v>98</v>
      </c>
    </row>
    <row r="37" spans="1:4" ht="18">
      <c r="A37" s="77" t="s">
        <v>342</v>
      </c>
      <c r="B37" s="73" t="s">
        <v>33</v>
      </c>
      <c r="C37" s="77" t="s">
        <v>97</v>
      </c>
      <c r="D37" s="73" t="s">
        <v>203</v>
      </c>
    </row>
    <row r="38" spans="1:4" ht="18">
      <c r="A38" s="77" t="s">
        <v>342</v>
      </c>
      <c r="B38" s="73" t="s">
        <v>33</v>
      </c>
      <c r="C38" s="77" t="s">
        <v>97</v>
      </c>
      <c r="D38" s="73" t="s">
        <v>373</v>
      </c>
    </row>
    <row r="39" spans="1:4" ht="36">
      <c r="A39" s="77" t="s">
        <v>342</v>
      </c>
      <c r="B39" s="73" t="s">
        <v>374</v>
      </c>
      <c r="C39" s="77" t="s">
        <v>34</v>
      </c>
      <c r="D39" s="73" t="s">
        <v>375</v>
      </c>
    </row>
    <row r="40" spans="1:4" ht="36">
      <c r="A40" s="77" t="s">
        <v>342</v>
      </c>
      <c r="B40" s="73" t="s">
        <v>374</v>
      </c>
      <c r="C40" s="77" t="s">
        <v>97</v>
      </c>
      <c r="D40" s="73" t="s">
        <v>376</v>
      </c>
    </row>
    <row r="41" spans="1:4" ht="36">
      <c r="A41" s="77" t="s">
        <v>342</v>
      </c>
      <c r="B41" s="73" t="s">
        <v>374</v>
      </c>
      <c r="C41" s="77" t="s">
        <v>97</v>
      </c>
      <c r="D41" s="73" t="s">
        <v>377</v>
      </c>
    </row>
    <row r="42" spans="1:4" ht="36">
      <c r="A42" s="77" t="s">
        <v>342</v>
      </c>
      <c r="B42" s="73" t="s">
        <v>374</v>
      </c>
      <c r="C42" s="77" t="s">
        <v>97</v>
      </c>
      <c r="D42" s="73" t="s">
        <v>378</v>
      </c>
    </row>
    <row r="43" spans="1:4" ht="36">
      <c r="A43" s="77" t="s">
        <v>342</v>
      </c>
      <c r="B43" s="73" t="s">
        <v>374</v>
      </c>
      <c r="C43" s="77" t="s">
        <v>97</v>
      </c>
      <c r="D43" s="73" t="s">
        <v>379</v>
      </c>
    </row>
    <row r="44" spans="1:4" ht="36">
      <c r="A44" s="77" t="s">
        <v>342</v>
      </c>
      <c r="B44" s="73" t="s">
        <v>374</v>
      </c>
      <c r="C44" s="77" t="s">
        <v>97</v>
      </c>
      <c r="D44" s="73" t="s">
        <v>380</v>
      </c>
    </row>
    <row r="45" spans="1:4" ht="18">
      <c r="A45" s="77" t="s">
        <v>381</v>
      </c>
      <c r="B45" s="73" t="s">
        <v>382</v>
      </c>
      <c r="C45" s="77" t="s">
        <v>34</v>
      </c>
      <c r="D45" s="73" t="s">
        <v>383</v>
      </c>
    </row>
    <row r="46" spans="1:4" ht="18">
      <c r="A46" s="77" t="s">
        <v>381</v>
      </c>
      <c r="B46" s="73" t="s">
        <v>382</v>
      </c>
      <c r="C46" s="77" t="s">
        <v>34</v>
      </c>
      <c r="D46" s="73" t="s">
        <v>384</v>
      </c>
    </row>
    <row r="47" spans="1:4" ht="18">
      <c r="A47" s="77" t="s">
        <v>381</v>
      </c>
      <c r="B47" s="73" t="s">
        <v>382</v>
      </c>
      <c r="C47" s="77" t="s">
        <v>34</v>
      </c>
      <c r="D47" s="73" t="s">
        <v>385</v>
      </c>
    </row>
    <row r="48" spans="1:4" ht="18">
      <c r="A48" s="77" t="s">
        <v>381</v>
      </c>
      <c r="B48" s="73" t="s">
        <v>382</v>
      </c>
      <c r="C48" s="77" t="s">
        <v>34</v>
      </c>
      <c r="D48" s="73" t="s">
        <v>386</v>
      </c>
    </row>
    <row r="49" spans="1:4" ht="36">
      <c r="A49" s="77" t="s">
        <v>381</v>
      </c>
      <c r="B49" s="73" t="s">
        <v>382</v>
      </c>
      <c r="C49" s="77" t="s">
        <v>34</v>
      </c>
      <c r="D49" s="73" t="s">
        <v>387</v>
      </c>
    </row>
    <row r="50" spans="1:4" ht="18">
      <c r="A50" s="77" t="s">
        <v>381</v>
      </c>
      <c r="B50" s="73" t="s">
        <v>382</v>
      </c>
      <c r="C50" s="77" t="s">
        <v>97</v>
      </c>
      <c r="D50" s="73" t="s">
        <v>388</v>
      </c>
    </row>
    <row r="51" spans="1:4" ht="18">
      <c r="A51" s="77" t="s">
        <v>381</v>
      </c>
      <c r="B51" s="73" t="s">
        <v>382</v>
      </c>
      <c r="C51" s="77" t="s">
        <v>97</v>
      </c>
      <c r="D51" s="73" t="s">
        <v>389</v>
      </c>
    </row>
    <row r="52" spans="1:4" ht="36">
      <c r="A52" s="77" t="s">
        <v>381</v>
      </c>
      <c r="B52" s="73" t="s">
        <v>382</v>
      </c>
      <c r="C52" s="77" t="s">
        <v>97</v>
      </c>
      <c r="D52" s="73" t="s">
        <v>390</v>
      </c>
    </row>
    <row r="53" spans="1:4" ht="36">
      <c r="A53" s="77" t="s">
        <v>381</v>
      </c>
      <c r="B53" s="73" t="s">
        <v>382</v>
      </c>
      <c r="C53" s="77" t="s">
        <v>97</v>
      </c>
      <c r="D53" s="73" t="s">
        <v>391</v>
      </c>
    </row>
    <row r="54" spans="1:4" ht="18">
      <c r="A54" s="77" t="s">
        <v>381</v>
      </c>
      <c r="B54" s="73" t="s">
        <v>382</v>
      </c>
      <c r="C54" s="77" t="s">
        <v>97</v>
      </c>
      <c r="D54" s="73" t="s">
        <v>392</v>
      </c>
    </row>
    <row r="55" spans="1:4" ht="18">
      <c r="A55" s="77" t="s">
        <v>381</v>
      </c>
      <c r="B55" s="73" t="s">
        <v>382</v>
      </c>
      <c r="C55" s="77" t="s">
        <v>97</v>
      </c>
      <c r="D55" s="73" t="s">
        <v>393</v>
      </c>
    </row>
    <row r="56" spans="1:4" ht="18">
      <c r="A56" s="77" t="s">
        <v>381</v>
      </c>
      <c r="B56" s="73" t="s">
        <v>382</v>
      </c>
      <c r="C56" s="77" t="s">
        <v>97</v>
      </c>
      <c r="D56" s="73" t="s">
        <v>394</v>
      </c>
    </row>
    <row r="57" spans="1:4" ht="18">
      <c r="A57" s="77" t="s">
        <v>381</v>
      </c>
      <c r="B57" s="73" t="s">
        <v>395</v>
      </c>
      <c r="C57" s="77" t="s">
        <v>34</v>
      </c>
      <c r="D57" s="73" t="s">
        <v>396</v>
      </c>
    </row>
    <row r="58" spans="1:4" ht="18">
      <c r="A58" s="77" t="s">
        <v>381</v>
      </c>
      <c r="B58" s="73" t="s">
        <v>395</v>
      </c>
      <c r="C58" s="77" t="s">
        <v>34</v>
      </c>
      <c r="D58" s="73" t="s">
        <v>397</v>
      </c>
    </row>
    <row r="59" spans="1:4" ht="36">
      <c r="A59" s="77" t="s">
        <v>381</v>
      </c>
      <c r="B59" s="73" t="s">
        <v>395</v>
      </c>
      <c r="C59" s="77" t="s">
        <v>34</v>
      </c>
      <c r="D59" s="73" t="s">
        <v>398</v>
      </c>
    </row>
    <row r="60" spans="1:4" ht="18">
      <c r="A60" s="77" t="s">
        <v>381</v>
      </c>
      <c r="B60" s="73" t="s">
        <v>395</v>
      </c>
      <c r="C60" s="77" t="s">
        <v>34</v>
      </c>
      <c r="D60" s="73" t="s">
        <v>399</v>
      </c>
    </row>
    <row r="61" spans="1:4" ht="18">
      <c r="A61" s="77" t="s">
        <v>381</v>
      </c>
      <c r="B61" s="73" t="s">
        <v>395</v>
      </c>
      <c r="C61" s="77" t="s">
        <v>34</v>
      </c>
      <c r="D61" s="73" t="s">
        <v>400</v>
      </c>
    </row>
    <row r="62" spans="1:4" ht="18">
      <c r="A62" s="77" t="s">
        <v>381</v>
      </c>
      <c r="B62" s="73" t="s">
        <v>395</v>
      </c>
      <c r="C62" s="77" t="s">
        <v>34</v>
      </c>
      <c r="D62" s="73" t="s">
        <v>401</v>
      </c>
    </row>
    <row r="63" spans="1:4" ht="36">
      <c r="A63" s="77" t="s">
        <v>381</v>
      </c>
      <c r="B63" s="73" t="s">
        <v>395</v>
      </c>
      <c r="C63" s="77" t="s">
        <v>34</v>
      </c>
      <c r="D63" s="73" t="s">
        <v>402</v>
      </c>
    </row>
    <row r="64" spans="1:4" ht="36">
      <c r="A64" s="77" t="s">
        <v>381</v>
      </c>
      <c r="B64" s="73" t="s">
        <v>395</v>
      </c>
      <c r="C64" s="77" t="s">
        <v>34</v>
      </c>
      <c r="D64" s="73" t="s">
        <v>403</v>
      </c>
    </row>
    <row r="65" spans="1:4" ht="18">
      <c r="A65" s="77" t="s">
        <v>381</v>
      </c>
      <c r="B65" s="73" t="s">
        <v>395</v>
      </c>
      <c r="C65" s="77" t="s">
        <v>34</v>
      </c>
      <c r="D65" s="73" t="s">
        <v>404</v>
      </c>
    </row>
    <row r="66" spans="1:4" ht="18">
      <c r="A66" s="77" t="s">
        <v>381</v>
      </c>
      <c r="B66" s="73" t="s">
        <v>395</v>
      </c>
      <c r="C66" s="77" t="s">
        <v>34</v>
      </c>
      <c r="D66" s="73" t="s">
        <v>405</v>
      </c>
    </row>
    <row r="67" spans="1:4" ht="18">
      <c r="A67" s="77" t="s">
        <v>381</v>
      </c>
      <c r="B67" s="73" t="s">
        <v>395</v>
      </c>
      <c r="C67" s="77" t="s">
        <v>34</v>
      </c>
      <c r="D67" s="73" t="s">
        <v>406</v>
      </c>
    </row>
    <row r="68" spans="1:4" ht="18">
      <c r="A68" s="77" t="s">
        <v>381</v>
      </c>
      <c r="B68" s="73" t="s">
        <v>395</v>
      </c>
      <c r="C68" s="77" t="s">
        <v>34</v>
      </c>
      <c r="D68" s="73" t="s">
        <v>407</v>
      </c>
    </row>
    <row r="69" spans="1:4" ht="18">
      <c r="A69" s="77" t="s">
        <v>381</v>
      </c>
      <c r="B69" s="73" t="s">
        <v>395</v>
      </c>
      <c r="C69" s="77" t="s">
        <v>34</v>
      </c>
      <c r="D69" s="73" t="s">
        <v>408</v>
      </c>
    </row>
    <row r="70" spans="1:4" ht="18">
      <c r="A70" s="77" t="s">
        <v>381</v>
      </c>
      <c r="B70" s="73" t="s">
        <v>395</v>
      </c>
      <c r="C70" s="77" t="s">
        <v>34</v>
      </c>
      <c r="D70" s="73" t="s">
        <v>409</v>
      </c>
    </row>
    <row r="71" spans="1:4" ht="36">
      <c r="A71" s="77" t="s">
        <v>381</v>
      </c>
      <c r="B71" s="73" t="s">
        <v>395</v>
      </c>
      <c r="C71" s="77" t="s">
        <v>34</v>
      </c>
      <c r="D71" s="73" t="s">
        <v>410</v>
      </c>
    </row>
    <row r="72" spans="1:4" ht="36">
      <c r="A72" s="77" t="s">
        <v>381</v>
      </c>
      <c r="B72" s="73" t="s">
        <v>395</v>
      </c>
      <c r="C72" s="77" t="s">
        <v>34</v>
      </c>
      <c r="D72" s="73" t="s">
        <v>411</v>
      </c>
    </row>
    <row r="73" spans="1:4" ht="18">
      <c r="A73" s="77" t="s">
        <v>381</v>
      </c>
      <c r="B73" s="73" t="s">
        <v>395</v>
      </c>
      <c r="C73" s="77" t="s">
        <v>34</v>
      </c>
      <c r="D73" s="73" t="s">
        <v>412</v>
      </c>
    </row>
    <row r="74" spans="1:4" ht="36">
      <c r="A74" s="77" t="s">
        <v>381</v>
      </c>
      <c r="B74" s="73" t="s">
        <v>395</v>
      </c>
      <c r="C74" s="77" t="s">
        <v>34</v>
      </c>
      <c r="D74" s="73" t="s">
        <v>413</v>
      </c>
    </row>
    <row r="75" spans="1:4" ht="18">
      <c r="A75" s="77" t="s">
        <v>381</v>
      </c>
      <c r="B75" s="73" t="s">
        <v>395</v>
      </c>
      <c r="C75" s="77" t="s">
        <v>34</v>
      </c>
      <c r="D75" s="73" t="s">
        <v>414</v>
      </c>
    </row>
    <row r="76" spans="1:4" ht="18">
      <c r="A76" s="77" t="s">
        <v>381</v>
      </c>
      <c r="B76" s="73" t="s">
        <v>395</v>
      </c>
      <c r="C76" s="77" t="s">
        <v>97</v>
      </c>
      <c r="D76" s="73" t="s">
        <v>415</v>
      </c>
    </row>
    <row r="77" spans="1:4" ht="36">
      <c r="A77" s="77" t="s">
        <v>381</v>
      </c>
      <c r="B77" s="73" t="s">
        <v>395</v>
      </c>
      <c r="C77" s="77" t="s">
        <v>97</v>
      </c>
      <c r="D77" s="73" t="s">
        <v>416</v>
      </c>
    </row>
    <row r="78" spans="1:4" ht="18">
      <c r="A78" s="77" t="s">
        <v>381</v>
      </c>
      <c r="B78" s="73" t="s">
        <v>395</v>
      </c>
      <c r="C78" s="77" t="s">
        <v>97</v>
      </c>
      <c r="D78" s="73" t="s">
        <v>417</v>
      </c>
    </row>
    <row r="79" spans="1:4" ht="18">
      <c r="A79" s="77" t="s">
        <v>381</v>
      </c>
      <c r="B79" s="73" t="s">
        <v>395</v>
      </c>
      <c r="C79" s="77" t="s">
        <v>97</v>
      </c>
      <c r="D79" s="73" t="s">
        <v>418</v>
      </c>
    </row>
    <row r="80" spans="1:4" ht="18">
      <c r="A80" s="77" t="s">
        <v>381</v>
      </c>
      <c r="B80" s="73" t="s">
        <v>395</v>
      </c>
      <c r="C80" s="77" t="s">
        <v>97</v>
      </c>
      <c r="D80" s="73" t="s">
        <v>419</v>
      </c>
    </row>
    <row r="81" spans="1:4" ht="18">
      <c r="A81" s="77" t="s">
        <v>381</v>
      </c>
      <c r="B81" s="73" t="s">
        <v>395</v>
      </c>
      <c r="C81" s="77" t="s">
        <v>97</v>
      </c>
      <c r="D81" s="73" t="s">
        <v>420</v>
      </c>
    </row>
    <row r="82" spans="1:4" ht="18">
      <c r="A82" s="77" t="s">
        <v>381</v>
      </c>
      <c r="B82" s="73" t="s">
        <v>395</v>
      </c>
      <c r="C82" s="77" t="s">
        <v>97</v>
      </c>
      <c r="D82" s="73" t="s">
        <v>421</v>
      </c>
    </row>
    <row r="83" spans="1:4" ht="36">
      <c r="A83" s="77" t="s">
        <v>381</v>
      </c>
      <c r="B83" s="73" t="s">
        <v>422</v>
      </c>
      <c r="C83" s="77" t="s">
        <v>34</v>
      </c>
      <c r="D83" s="73" t="s">
        <v>423</v>
      </c>
    </row>
    <row r="84" spans="1:4" ht="18">
      <c r="A84" s="77" t="s">
        <v>381</v>
      </c>
      <c r="B84" s="73" t="s">
        <v>422</v>
      </c>
      <c r="C84" s="77" t="s">
        <v>34</v>
      </c>
      <c r="D84" s="73" t="s">
        <v>424</v>
      </c>
    </row>
    <row r="85" spans="1:4" ht="36">
      <c r="A85" s="77" t="s">
        <v>381</v>
      </c>
      <c r="B85" s="73" t="s">
        <v>422</v>
      </c>
      <c r="C85" s="77" t="s">
        <v>34</v>
      </c>
      <c r="D85" s="73" t="s">
        <v>425</v>
      </c>
    </row>
    <row r="86" spans="1:4" ht="18">
      <c r="A86" s="77" t="s">
        <v>381</v>
      </c>
      <c r="B86" s="73" t="s">
        <v>422</v>
      </c>
      <c r="C86" s="77" t="s">
        <v>34</v>
      </c>
      <c r="D86" s="73" t="s">
        <v>426</v>
      </c>
    </row>
    <row r="87" spans="1:4" ht="36">
      <c r="A87" s="77" t="s">
        <v>381</v>
      </c>
      <c r="B87" s="73" t="s">
        <v>422</v>
      </c>
      <c r="C87" s="77" t="s">
        <v>34</v>
      </c>
      <c r="D87" s="73" t="s">
        <v>427</v>
      </c>
    </row>
    <row r="88" spans="1:4" ht="18">
      <c r="A88" s="77" t="s">
        <v>381</v>
      </c>
      <c r="B88" s="73" t="s">
        <v>422</v>
      </c>
      <c r="C88" s="77" t="s">
        <v>34</v>
      </c>
      <c r="D88" s="73" t="s">
        <v>428</v>
      </c>
    </row>
    <row r="89" spans="1:4" ht="18">
      <c r="A89" s="77" t="s">
        <v>381</v>
      </c>
      <c r="B89" s="73" t="s">
        <v>422</v>
      </c>
      <c r="C89" s="77" t="s">
        <v>34</v>
      </c>
      <c r="D89" s="73" t="s">
        <v>429</v>
      </c>
    </row>
    <row r="90" spans="1:4" ht="18">
      <c r="A90" s="77" t="s">
        <v>381</v>
      </c>
      <c r="B90" s="73" t="s">
        <v>422</v>
      </c>
      <c r="C90" s="77" t="s">
        <v>34</v>
      </c>
      <c r="D90" s="73" t="s">
        <v>430</v>
      </c>
    </row>
    <row r="91" spans="1:4" ht="18">
      <c r="A91" s="77" t="s">
        <v>381</v>
      </c>
      <c r="B91" s="73" t="s">
        <v>422</v>
      </c>
      <c r="C91" s="77" t="s">
        <v>34</v>
      </c>
      <c r="D91" s="73" t="s">
        <v>431</v>
      </c>
    </row>
    <row r="92" spans="1:4" ht="36">
      <c r="A92" s="77" t="s">
        <v>381</v>
      </c>
      <c r="B92" s="73" t="s">
        <v>422</v>
      </c>
      <c r="C92" s="77" t="s">
        <v>34</v>
      </c>
      <c r="D92" s="73" t="s">
        <v>432</v>
      </c>
    </row>
    <row r="93" spans="1:4" ht="36">
      <c r="A93" s="77" t="s">
        <v>381</v>
      </c>
      <c r="B93" s="73" t="s">
        <v>422</v>
      </c>
      <c r="C93" s="77" t="s">
        <v>34</v>
      </c>
      <c r="D93" s="73" t="s">
        <v>433</v>
      </c>
    </row>
    <row r="94" spans="1:4" ht="36">
      <c r="A94" s="77" t="s">
        <v>381</v>
      </c>
      <c r="B94" s="73" t="s">
        <v>422</v>
      </c>
      <c r="C94" s="77" t="s">
        <v>34</v>
      </c>
      <c r="D94" s="73" t="s">
        <v>434</v>
      </c>
    </row>
    <row r="95" spans="1:4" ht="18">
      <c r="A95" s="77" t="s">
        <v>381</v>
      </c>
      <c r="B95" s="73" t="s">
        <v>422</v>
      </c>
      <c r="C95" s="77" t="s">
        <v>34</v>
      </c>
      <c r="D95" s="73" t="s">
        <v>435</v>
      </c>
    </row>
    <row r="96" spans="1:4" ht="18">
      <c r="A96" s="77" t="s">
        <v>381</v>
      </c>
      <c r="B96" s="73" t="s">
        <v>422</v>
      </c>
      <c r="C96" s="77" t="s">
        <v>34</v>
      </c>
      <c r="D96" s="73" t="s">
        <v>436</v>
      </c>
    </row>
    <row r="97" spans="1:4" ht="36">
      <c r="A97" s="77" t="s">
        <v>381</v>
      </c>
      <c r="B97" s="73" t="s">
        <v>422</v>
      </c>
      <c r="C97" s="77" t="s">
        <v>34</v>
      </c>
      <c r="D97" s="73" t="s">
        <v>437</v>
      </c>
    </row>
    <row r="98" spans="1:4" ht="18">
      <c r="A98" s="77" t="s">
        <v>381</v>
      </c>
      <c r="B98" s="73" t="s">
        <v>422</v>
      </c>
      <c r="C98" s="77" t="s">
        <v>34</v>
      </c>
      <c r="D98" s="73" t="s">
        <v>438</v>
      </c>
    </row>
    <row r="99" spans="1:4" ht="18">
      <c r="A99" s="77" t="s">
        <v>381</v>
      </c>
      <c r="B99" s="73" t="s">
        <v>422</v>
      </c>
      <c r="C99" s="77" t="s">
        <v>34</v>
      </c>
      <c r="D99" s="73" t="s">
        <v>439</v>
      </c>
    </row>
    <row r="100" spans="1:4" ht="18">
      <c r="A100" s="77" t="s">
        <v>381</v>
      </c>
      <c r="B100" s="73" t="s">
        <v>422</v>
      </c>
      <c r="C100" s="77" t="s">
        <v>34</v>
      </c>
      <c r="D100" s="73" t="s">
        <v>440</v>
      </c>
    </row>
    <row r="101" spans="1:4" ht="36">
      <c r="A101" s="77" t="s">
        <v>381</v>
      </c>
      <c r="B101" s="73" t="s">
        <v>422</v>
      </c>
      <c r="C101" s="77" t="s">
        <v>34</v>
      </c>
      <c r="D101" s="73" t="s">
        <v>441</v>
      </c>
    </row>
    <row r="102" spans="1:4" ht="36">
      <c r="A102" s="77" t="s">
        <v>381</v>
      </c>
      <c r="B102" s="73" t="s">
        <v>422</v>
      </c>
      <c r="C102" s="77" t="s">
        <v>34</v>
      </c>
      <c r="D102" s="73" t="s">
        <v>442</v>
      </c>
    </row>
    <row r="103" spans="1:4" ht="18">
      <c r="A103" s="77" t="s">
        <v>381</v>
      </c>
      <c r="B103" s="73" t="s">
        <v>422</v>
      </c>
      <c r="C103" s="77" t="s">
        <v>34</v>
      </c>
      <c r="D103" s="73" t="s">
        <v>443</v>
      </c>
    </row>
    <row r="104" spans="1:4" ht="18">
      <c r="A104" s="77" t="s">
        <v>381</v>
      </c>
      <c r="B104" s="73" t="s">
        <v>422</v>
      </c>
      <c r="C104" s="77" t="s">
        <v>97</v>
      </c>
      <c r="D104" s="73" t="s">
        <v>444</v>
      </c>
    </row>
    <row r="105" spans="1:4" ht="36">
      <c r="A105" s="77" t="s">
        <v>381</v>
      </c>
      <c r="B105" s="73" t="s">
        <v>422</v>
      </c>
      <c r="C105" s="77" t="s">
        <v>97</v>
      </c>
      <c r="D105" s="73" t="s">
        <v>445</v>
      </c>
    </row>
    <row r="106" spans="1:4" ht="18">
      <c r="A106" s="77" t="s">
        <v>381</v>
      </c>
      <c r="B106" s="73" t="s">
        <v>422</v>
      </c>
      <c r="C106" s="77" t="s">
        <v>97</v>
      </c>
      <c r="D106" s="73" t="s">
        <v>446</v>
      </c>
    </row>
    <row r="107" spans="1:4" ht="18">
      <c r="A107" s="77" t="s">
        <v>381</v>
      </c>
      <c r="B107" s="73" t="s">
        <v>422</v>
      </c>
      <c r="C107" s="77" t="s">
        <v>97</v>
      </c>
      <c r="D107" s="73" t="s">
        <v>447</v>
      </c>
    </row>
    <row r="108" spans="1:4" ht="18">
      <c r="A108" s="77" t="s">
        <v>381</v>
      </c>
      <c r="B108" s="73" t="s">
        <v>448</v>
      </c>
      <c r="C108" s="77" t="s">
        <v>34</v>
      </c>
      <c r="D108" s="73" t="s">
        <v>449</v>
      </c>
    </row>
    <row r="109" spans="1:4" ht="36">
      <c r="A109" s="77" t="s">
        <v>381</v>
      </c>
      <c r="B109" s="73" t="s">
        <v>448</v>
      </c>
      <c r="C109" s="77" t="s">
        <v>34</v>
      </c>
      <c r="D109" s="73" t="s">
        <v>450</v>
      </c>
    </row>
    <row r="110" spans="1:4" ht="36">
      <c r="A110" s="77" t="s">
        <v>381</v>
      </c>
      <c r="B110" s="73" t="s">
        <v>448</v>
      </c>
      <c r="C110" s="77" t="s">
        <v>34</v>
      </c>
      <c r="D110" s="73" t="s">
        <v>451</v>
      </c>
    </row>
    <row r="111" spans="1:4" ht="18">
      <c r="A111" s="77" t="s">
        <v>381</v>
      </c>
      <c r="B111" s="73" t="s">
        <v>448</v>
      </c>
      <c r="C111" s="77" t="s">
        <v>34</v>
      </c>
      <c r="D111" s="73" t="s">
        <v>452</v>
      </c>
    </row>
    <row r="112" spans="1:4" ht="36">
      <c r="A112" s="77" t="s">
        <v>381</v>
      </c>
      <c r="B112" s="73" t="s">
        <v>448</v>
      </c>
      <c r="C112" s="77" t="s">
        <v>34</v>
      </c>
      <c r="D112" s="73" t="s">
        <v>453</v>
      </c>
    </row>
    <row r="113" spans="1:4" ht="18">
      <c r="A113" s="77" t="s">
        <v>381</v>
      </c>
      <c r="B113" s="73" t="s">
        <v>448</v>
      </c>
      <c r="C113" s="77" t="s">
        <v>97</v>
      </c>
      <c r="D113" s="73" t="s">
        <v>454</v>
      </c>
    </row>
    <row r="114" spans="1:4" ht="18">
      <c r="A114" s="77" t="s">
        <v>381</v>
      </c>
      <c r="B114" s="73" t="s">
        <v>448</v>
      </c>
      <c r="C114" s="77" t="s">
        <v>97</v>
      </c>
      <c r="D114" s="73" t="s">
        <v>455</v>
      </c>
    </row>
    <row r="115" spans="1:4" ht="18">
      <c r="A115" s="77" t="s">
        <v>381</v>
      </c>
      <c r="B115" s="73" t="s">
        <v>448</v>
      </c>
      <c r="C115" s="77" t="s">
        <v>97</v>
      </c>
      <c r="D115" s="73" t="s">
        <v>456</v>
      </c>
    </row>
    <row r="116" spans="1:4" ht="18">
      <c r="A116" s="77" t="s">
        <v>381</v>
      </c>
      <c r="B116" s="73" t="s">
        <v>448</v>
      </c>
      <c r="C116" s="77" t="s">
        <v>97</v>
      </c>
      <c r="D116" s="73" t="s">
        <v>457</v>
      </c>
    </row>
    <row r="117" spans="1:4" ht="18">
      <c r="A117" s="77" t="s">
        <v>381</v>
      </c>
      <c r="B117" s="73" t="s">
        <v>448</v>
      </c>
      <c r="C117" s="77" t="s">
        <v>97</v>
      </c>
      <c r="D117" s="73" t="s">
        <v>458</v>
      </c>
    </row>
    <row r="118" spans="1:4" ht="36">
      <c r="A118" s="77" t="s">
        <v>381</v>
      </c>
      <c r="B118" s="73" t="s">
        <v>459</v>
      </c>
      <c r="C118" s="77" t="s">
        <v>34</v>
      </c>
      <c r="D118" s="73" t="s">
        <v>460</v>
      </c>
    </row>
    <row r="119" spans="1:4" ht="36">
      <c r="A119" s="77" t="s">
        <v>381</v>
      </c>
      <c r="B119" s="73" t="s">
        <v>459</v>
      </c>
      <c r="C119" s="77" t="s">
        <v>34</v>
      </c>
      <c r="D119" s="73" t="s">
        <v>461</v>
      </c>
    </row>
    <row r="120" spans="1:4" ht="36">
      <c r="A120" s="77" t="s">
        <v>381</v>
      </c>
      <c r="B120" s="73" t="s">
        <v>459</v>
      </c>
      <c r="C120" s="77" t="s">
        <v>34</v>
      </c>
      <c r="D120" s="73" t="s">
        <v>462</v>
      </c>
    </row>
    <row r="121" spans="1:4" ht="36">
      <c r="A121" s="77" t="s">
        <v>381</v>
      </c>
      <c r="B121" s="73" t="s">
        <v>459</v>
      </c>
      <c r="C121" s="77" t="s">
        <v>34</v>
      </c>
      <c r="D121" s="73" t="s">
        <v>463</v>
      </c>
    </row>
    <row r="122" spans="1:4" ht="18">
      <c r="A122" s="77" t="s">
        <v>381</v>
      </c>
      <c r="B122" s="73" t="s">
        <v>459</v>
      </c>
      <c r="C122" s="77" t="s">
        <v>97</v>
      </c>
      <c r="D122" s="73" t="s">
        <v>464</v>
      </c>
    </row>
    <row r="123" spans="1:4" ht="18">
      <c r="A123" s="77" t="s">
        <v>381</v>
      </c>
      <c r="B123" s="73" t="s">
        <v>459</v>
      </c>
      <c r="C123" s="77" t="s">
        <v>97</v>
      </c>
      <c r="D123" s="73" t="s">
        <v>465</v>
      </c>
    </row>
    <row r="124" spans="1:4" ht="36">
      <c r="A124" s="77" t="s">
        <v>381</v>
      </c>
      <c r="B124" s="73" t="s">
        <v>459</v>
      </c>
      <c r="C124" s="77" t="s">
        <v>97</v>
      </c>
      <c r="D124" s="73" t="s">
        <v>466</v>
      </c>
    </row>
    <row r="125" spans="1:4" ht="18">
      <c r="A125" s="77" t="s">
        <v>381</v>
      </c>
      <c r="B125" s="73" t="s">
        <v>467</v>
      </c>
      <c r="C125" s="77" t="s">
        <v>34</v>
      </c>
      <c r="D125" s="73" t="s">
        <v>468</v>
      </c>
    </row>
    <row r="126" spans="1:4" ht="18">
      <c r="A126" s="77" t="s">
        <v>381</v>
      </c>
      <c r="B126" s="73" t="s">
        <v>467</v>
      </c>
      <c r="C126" s="77" t="s">
        <v>97</v>
      </c>
      <c r="D126" s="73" t="s">
        <v>469</v>
      </c>
    </row>
    <row r="127" spans="1:4" ht="36">
      <c r="A127" s="77" t="s">
        <v>381</v>
      </c>
      <c r="B127" s="73" t="s">
        <v>467</v>
      </c>
      <c r="C127" s="77" t="s">
        <v>97</v>
      </c>
      <c r="D127" s="73" t="s">
        <v>470</v>
      </c>
    </row>
    <row r="128" spans="1:4" ht="18">
      <c r="A128" s="77" t="s">
        <v>381</v>
      </c>
      <c r="B128" s="73" t="s">
        <v>471</v>
      </c>
      <c r="C128" s="77" t="s">
        <v>34</v>
      </c>
      <c r="D128" s="73" t="s">
        <v>472</v>
      </c>
    </row>
    <row r="129" spans="1:4" ht="18">
      <c r="A129" s="77" t="s">
        <v>381</v>
      </c>
      <c r="B129" s="73" t="s">
        <v>471</v>
      </c>
      <c r="C129" s="77" t="s">
        <v>34</v>
      </c>
      <c r="D129" s="73" t="s">
        <v>473</v>
      </c>
    </row>
    <row r="130" spans="1:4" ht="18">
      <c r="A130" s="77" t="s">
        <v>381</v>
      </c>
      <c r="B130" s="73" t="s">
        <v>471</v>
      </c>
      <c r="C130" s="77" t="s">
        <v>34</v>
      </c>
      <c r="D130" s="73" t="s">
        <v>474</v>
      </c>
    </row>
    <row r="131" spans="1:4" ht="36">
      <c r="A131" s="77" t="s">
        <v>381</v>
      </c>
      <c r="B131" s="73" t="s">
        <v>471</v>
      </c>
      <c r="C131" s="77" t="s">
        <v>97</v>
      </c>
      <c r="D131" s="73" t="s">
        <v>475</v>
      </c>
    </row>
    <row r="132" spans="1:4" ht="36">
      <c r="A132" s="77" t="s">
        <v>381</v>
      </c>
      <c r="B132" s="73" t="s">
        <v>471</v>
      </c>
      <c r="C132" s="77" t="s">
        <v>97</v>
      </c>
      <c r="D132" s="73" t="s">
        <v>476</v>
      </c>
    </row>
    <row r="133" spans="1:4" ht="18">
      <c r="A133" s="77" t="s">
        <v>381</v>
      </c>
      <c r="B133" s="73" t="s">
        <v>471</v>
      </c>
      <c r="C133" s="77" t="s">
        <v>97</v>
      </c>
      <c r="D133" s="73" t="s">
        <v>477</v>
      </c>
    </row>
    <row r="134" spans="1:4" ht="18">
      <c r="A134" s="77" t="s">
        <v>381</v>
      </c>
      <c r="B134" s="73" t="s">
        <v>471</v>
      </c>
      <c r="C134" s="77" t="s">
        <v>97</v>
      </c>
      <c r="D134" s="73" t="s">
        <v>478</v>
      </c>
    </row>
    <row r="135" spans="1:4" ht="18">
      <c r="A135" s="77" t="s">
        <v>381</v>
      </c>
      <c r="B135" s="73" t="s">
        <v>479</v>
      </c>
      <c r="C135" s="77" t="s">
        <v>34</v>
      </c>
      <c r="D135" s="73" t="s">
        <v>480</v>
      </c>
    </row>
    <row r="136" spans="1:4" ht="36">
      <c r="A136" s="77" t="s">
        <v>381</v>
      </c>
      <c r="B136" s="73" t="s">
        <v>479</v>
      </c>
      <c r="C136" s="77" t="s">
        <v>34</v>
      </c>
      <c r="D136" s="73" t="s">
        <v>481</v>
      </c>
    </row>
    <row r="137" spans="1:4" ht="18">
      <c r="A137" s="77" t="s">
        <v>381</v>
      </c>
      <c r="B137" s="73" t="s">
        <v>479</v>
      </c>
      <c r="C137" s="77" t="s">
        <v>34</v>
      </c>
      <c r="D137" s="73" t="s">
        <v>482</v>
      </c>
    </row>
    <row r="138" spans="1:4" ht="18">
      <c r="A138" s="77" t="s">
        <v>381</v>
      </c>
      <c r="B138" s="73" t="s">
        <v>479</v>
      </c>
      <c r="C138" s="77" t="s">
        <v>34</v>
      </c>
      <c r="D138" s="73" t="s">
        <v>483</v>
      </c>
    </row>
    <row r="139" spans="1:4" ht="18">
      <c r="A139" s="77" t="s">
        <v>381</v>
      </c>
      <c r="B139" s="73" t="s">
        <v>479</v>
      </c>
      <c r="C139" s="77" t="s">
        <v>34</v>
      </c>
      <c r="D139" s="73" t="s">
        <v>484</v>
      </c>
    </row>
    <row r="140" spans="1:4" ht="36">
      <c r="A140" s="77" t="s">
        <v>381</v>
      </c>
      <c r="B140" s="73" t="s">
        <v>479</v>
      </c>
      <c r="C140" s="77" t="s">
        <v>34</v>
      </c>
      <c r="D140" s="73" t="s">
        <v>485</v>
      </c>
    </row>
    <row r="141" spans="1:4" ht="36">
      <c r="A141" s="77" t="s">
        <v>381</v>
      </c>
      <c r="B141" s="73" t="s">
        <v>479</v>
      </c>
      <c r="C141" s="77" t="s">
        <v>34</v>
      </c>
      <c r="D141" s="73" t="s">
        <v>486</v>
      </c>
    </row>
    <row r="142" spans="1:4" ht="36">
      <c r="A142" s="77" t="s">
        <v>381</v>
      </c>
      <c r="B142" s="73" t="s">
        <v>479</v>
      </c>
      <c r="C142" s="77" t="s">
        <v>97</v>
      </c>
      <c r="D142" s="73" t="s">
        <v>487</v>
      </c>
    </row>
    <row r="143" spans="1:4" ht="18">
      <c r="A143" s="77" t="s">
        <v>381</v>
      </c>
      <c r="B143" s="73" t="s">
        <v>479</v>
      </c>
      <c r="C143" s="77" t="s">
        <v>97</v>
      </c>
      <c r="D143" s="73" t="s">
        <v>488</v>
      </c>
    </row>
    <row r="144" spans="1:4" ht="18">
      <c r="A144" s="77" t="s">
        <v>381</v>
      </c>
      <c r="B144" s="73" t="s">
        <v>489</v>
      </c>
      <c r="C144" s="77" t="s">
        <v>34</v>
      </c>
      <c r="D144" s="73" t="s">
        <v>490</v>
      </c>
    </row>
    <row r="145" spans="1:4" ht="18">
      <c r="A145" s="77" t="s">
        <v>381</v>
      </c>
      <c r="B145" s="73" t="s">
        <v>489</v>
      </c>
      <c r="C145" s="77" t="s">
        <v>34</v>
      </c>
      <c r="D145" s="73" t="s">
        <v>491</v>
      </c>
    </row>
    <row r="146" spans="1:4" ht="18">
      <c r="A146" s="77" t="s">
        <v>381</v>
      </c>
      <c r="B146" s="73" t="s">
        <v>489</v>
      </c>
      <c r="C146" s="77" t="s">
        <v>97</v>
      </c>
      <c r="D146" s="73" t="s">
        <v>492</v>
      </c>
    </row>
    <row r="147" spans="1:4" s="27" customFormat="1">
      <c r="B147" s="42"/>
      <c r="D147" s="42"/>
    </row>
    <row r="148" spans="1:4" s="27" customFormat="1">
      <c r="B148" s="42"/>
      <c r="D148" s="42"/>
    </row>
    <row r="149" spans="1:4" s="27" customFormat="1">
      <c r="B149" s="42"/>
      <c r="D149" s="42"/>
    </row>
    <row r="150" spans="1:4" s="27" customFormat="1">
      <c r="B150" s="42"/>
      <c r="D150" s="42"/>
    </row>
    <row r="151" spans="1:4" s="27" customFormat="1">
      <c r="B151" s="42"/>
      <c r="D151" s="42"/>
    </row>
    <row r="152" spans="1:4" s="27" customFormat="1">
      <c r="B152" s="42"/>
      <c r="D152" s="42"/>
    </row>
    <row r="153" spans="1:4" s="27" customFormat="1">
      <c r="B153" s="42"/>
      <c r="D153" s="42"/>
    </row>
    <row r="154" spans="1:4" s="27" customFormat="1">
      <c r="B154" s="42"/>
      <c r="D154" s="42"/>
    </row>
    <row r="155" spans="1:4" s="27" customFormat="1">
      <c r="B155" s="42"/>
      <c r="D155" s="42"/>
    </row>
    <row r="156" spans="1:4" s="27" customFormat="1">
      <c r="B156" s="42"/>
      <c r="D156" s="42"/>
    </row>
    <row r="157" spans="1:4" s="27" customFormat="1">
      <c r="B157" s="42"/>
      <c r="D157" s="42"/>
    </row>
    <row r="158" spans="1:4" s="27" customFormat="1">
      <c r="B158" s="42"/>
      <c r="D158" s="42"/>
    </row>
    <row r="159" spans="1:4" s="27" customFormat="1">
      <c r="B159" s="42"/>
      <c r="D159" s="42"/>
    </row>
    <row r="160" spans="1:4" s="27" customFormat="1">
      <c r="B160" s="42"/>
      <c r="D160" s="42"/>
    </row>
    <row r="161" spans="2:4" s="27" customFormat="1">
      <c r="B161" s="42"/>
      <c r="D161" s="42"/>
    </row>
    <row r="162" spans="2:4" s="27" customFormat="1">
      <c r="B162" s="42"/>
      <c r="D162" s="42"/>
    </row>
    <row r="163" spans="2:4" s="27" customFormat="1">
      <c r="B163" s="42"/>
      <c r="D163" s="42"/>
    </row>
    <row r="164" spans="2:4" s="27" customFormat="1">
      <c r="B164" s="42"/>
      <c r="D164" s="42"/>
    </row>
    <row r="165" spans="2:4" s="27" customFormat="1">
      <c r="B165" s="42"/>
      <c r="D165" s="42"/>
    </row>
    <row r="166" spans="2:4" s="27" customFormat="1">
      <c r="B166" s="42"/>
      <c r="D166" s="42"/>
    </row>
    <row r="167" spans="2:4" s="27" customFormat="1">
      <c r="B167" s="42"/>
      <c r="D167" s="42"/>
    </row>
    <row r="168" spans="2:4" s="27" customFormat="1">
      <c r="B168" s="42"/>
      <c r="D168" s="42"/>
    </row>
    <row r="169" spans="2:4" s="27" customFormat="1">
      <c r="B169" s="42"/>
      <c r="D169" s="42"/>
    </row>
    <row r="170" spans="2:4" s="27" customFormat="1">
      <c r="B170" s="42"/>
      <c r="D170" s="42"/>
    </row>
    <row r="171" spans="2:4" s="27" customFormat="1">
      <c r="B171" s="42"/>
      <c r="D171" s="42"/>
    </row>
    <row r="172" spans="2:4" s="27" customFormat="1">
      <c r="B172" s="42"/>
      <c r="D172" s="42"/>
    </row>
    <row r="173" spans="2:4" s="27" customFormat="1">
      <c r="B173" s="42"/>
      <c r="D173" s="42"/>
    </row>
    <row r="174" spans="2:4" s="27" customFormat="1">
      <c r="B174" s="42"/>
      <c r="D174" s="42"/>
    </row>
    <row r="175" spans="2:4" s="27" customFormat="1">
      <c r="B175" s="42"/>
      <c r="D175" s="42"/>
    </row>
    <row r="176" spans="2:4" s="27" customFormat="1">
      <c r="B176" s="42"/>
      <c r="D176" s="42"/>
    </row>
    <row r="177" spans="2:4" s="27" customFormat="1">
      <c r="B177" s="42"/>
      <c r="D177" s="42"/>
    </row>
    <row r="178" spans="2:4" s="27" customFormat="1">
      <c r="B178" s="42"/>
      <c r="D178" s="42"/>
    </row>
    <row r="179" spans="2:4" s="27" customFormat="1">
      <c r="B179" s="42"/>
      <c r="D179" s="42"/>
    </row>
    <row r="180" spans="2:4" s="27" customFormat="1">
      <c r="B180" s="42"/>
      <c r="D180" s="42"/>
    </row>
    <row r="181" spans="2:4" s="27" customFormat="1">
      <c r="B181" s="42"/>
      <c r="D181" s="42"/>
    </row>
    <row r="182" spans="2:4" s="27" customFormat="1">
      <c r="B182" s="42"/>
      <c r="D182" s="42"/>
    </row>
    <row r="183" spans="2:4" s="27" customFormat="1">
      <c r="B183" s="42"/>
      <c r="D183" s="42"/>
    </row>
    <row r="184" spans="2:4" s="27" customFormat="1">
      <c r="B184" s="42"/>
      <c r="D184" s="42"/>
    </row>
    <row r="185" spans="2:4" s="27" customFormat="1">
      <c r="B185" s="42"/>
      <c r="D185" s="42"/>
    </row>
    <row r="186" spans="2:4" s="27" customFormat="1">
      <c r="B186" s="42"/>
      <c r="D186" s="42"/>
    </row>
    <row r="187" spans="2:4" s="27" customFormat="1">
      <c r="B187" s="42"/>
      <c r="D187" s="42"/>
    </row>
    <row r="188" spans="2:4" s="27" customFormat="1">
      <c r="B188" s="42"/>
      <c r="D188" s="42"/>
    </row>
    <row r="189" spans="2:4" s="27" customFormat="1">
      <c r="B189" s="42"/>
      <c r="D189" s="42"/>
    </row>
    <row r="190" spans="2:4" s="27" customFormat="1">
      <c r="B190" s="42"/>
      <c r="D190" s="42"/>
    </row>
    <row r="191" spans="2:4" s="27" customFormat="1">
      <c r="B191" s="42"/>
      <c r="D191" s="42"/>
    </row>
    <row r="192" spans="2:4" s="27" customFormat="1">
      <c r="B192" s="42"/>
      <c r="D192" s="42"/>
    </row>
    <row r="193" spans="2:4" s="27" customFormat="1">
      <c r="B193" s="42"/>
      <c r="D193" s="42"/>
    </row>
    <row r="194" spans="2:4" s="27" customFormat="1">
      <c r="B194" s="42"/>
      <c r="D194" s="42"/>
    </row>
    <row r="195" spans="2:4" s="27" customFormat="1">
      <c r="B195" s="42"/>
      <c r="D195" s="42"/>
    </row>
    <row r="196" spans="2:4" s="27" customFormat="1">
      <c r="B196" s="42"/>
      <c r="D196" s="42"/>
    </row>
    <row r="197" spans="2:4" s="27" customFormat="1">
      <c r="B197" s="42"/>
      <c r="D197" s="42"/>
    </row>
    <row r="198" spans="2:4" s="27" customFormat="1">
      <c r="B198" s="42"/>
      <c r="D198" s="42"/>
    </row>
    <row r="199" spans="2:4" s="27" customFormat="1">
      <c r="B199" s="42"/>
      <c r="D199" s="42"/>
    </row>
    <row r="200" spans="2:4" s="27" customFormat="1">
      <c r="B200" s="42"/>
      <c r="D200" s="42"/>
    </row>
    <row r="201" spans="2:4" s="27" customFormat="1">
      <c r="B201" s="42"/>
      <c r="D201" s="42"/>
    </row>
    <row r="202" spans="2:4" s="27" customFormat="1">
      <c r="B202" s="42"/>
      <c r="D202" s="42"/>
    </row>
    <row r="203" spans="2:4" s="27" customFormat="1">
      <c r="B203" s="42"/>
      <c r="D203" s="42"/>
    </row>
    <row r="204" spans="2:4" s="27" customFormat="1">
      <c r="B204" s="42"/>
      <c r="D204" s="42"/>
    </row>
    <row r="205" spans="2:4" s="27" customFormat="1">
      <c r="B205" s="42"/>
      <c r="D205" s="42"/>
    </row>
    <row r="206" spans="2:4" s="27" customFormat="1">
      <c r="B206" s="42"/>
      <c r="D206" s="42"/>
    </row>
    <row r="207" spans="2:4" s="27" customFormat="1">
      <c r="B207" s="42"/>
      <c r="D207" s="42"/>
    </row>
    <row r="208" spans="2:4" s="27" customFormat="1">
      <c r="B208" s="42"/>
      <c r="D208" s="42"/>
    </row>
    <row r="209" spans="2:4" s="27" customFormat="1">
      <c r="B209" s="42"/>
      <c r="D209" s="42"/>
    </row>
    <row r="210" spans="2:4" s="27" customFormat="1">
      <c r="B210" s="42"/>
      <c r="D210" s="42"/>
    </row>
    <row r="211" spans="2:4" s="27" customFormat="1">
      <c r="B211" s="42"/>
      <c r="D211" s="42"/>
    </row>
    <row r="212" spans="2:4" s="27" customFormat="1">
      <c r="B212" s="42"/>
      <c r="D212" s="42"/>
    </row>
    <row r="213" spans="2:4" s="27" customFormat="1">
      <c r="B213" s="42"/>
      <c r="D213" s="42"/>
    </row>
    <row r="214" spans="2:4" s="27" customFormat="1">
      <c r="B214" s="42"/>
      <c r="D214" s="42"/>
    </row>
    <row r="215" spans="2:4" s="27" customFormat="1">
      <c r="B215" s="42"/>
      <c r="D215" s="42"/>
    </row>
    <row r="216" spans="2:4" s="27" customFormat="1">
      <c r="B216" s="42"/>
      <c r="D216" s="42"/>
    </row>
    <row r="217" spans="2:4" s="27" customFormat="1">
      <c r="B217" s="42"/>
      <c r="D217" s="42"/>
    </row>
    <row r="218" spans="2:4" s="27" customFormat="1">
      <c r="B218" s="42"/>
      <c r="D218" s="42"/>
    </row>
    <row r="219" spans="2:4" s="27" customFormat="1">
      <c r="B219" s="42"/>
      <c r="D219" s="42"/>
    </row>
    <row r="220" spans="2:4" s="27" customFormat="1">
      <c r="B220" s="42"/>
      <c r="D220" s="42"/>
    </row>
    <row r="221" spans="2:4" s="27" customFormat="1">
      <c r="B221" s="42"/>
      <c r="D221" s="42"/>
    </row>
    <row r="222" spans="2:4" s="27" customFormat="1">
      <c r="B222" s="42"/>
      <c r="D222" s="42"/>
    </row>
    <row r="223" spans="2:4" s="27" customFormat="1">
      <c r="B223" s="42"/>
      <c r="D223" s="42"/>
    </row>
    <row r="224" spans="2:4" s="27" customFormat="1">
      <c r="B224" s="42"/>
      <c r="D224" s="42"/>
    </row>
    <row r="225" spans="2:4" s="27" customFormat="1">
      <c r="B225" s="42"/>
      <c r="D225" s="42"/>
    </row>
    <row r="226" spans="2:4" s="27" customFormat="1">
      <c r="B226" s="42"/>
      <c r="D226" s="42"/>
    </row>
    <row r="227" spans="2:4" s="27" customFormat="1">
      <c r="B227" s="42"/>
      <c r="D227" s="42"/>
    </row>
    <row r="228" spans="2:4" s="27" customFormat="1">
      <c r="B228" s="42"/>
      <c r="D228" s="42"/>
    </row>
    <row r="229" spans="2:4" s="27" customFormat="1">
      <c r="B229" s="42"/>
      <c r="D229" s="42"/>
    </row>
    <row r="230" spans="2:4" s="27" customFormat="1">
      <c r="B230" s="42"/>
      <c r="D230" s="42"/>
    </row>
    <row r="231" spans="2:4" s="27" customFormat="1">
      <c r="B231" s="42"/>
      <c r="D231" s="42"/>
    </row>
    <row r="232" spans="2:4" s="27" customFormat="1">
      <c r="B232" s="42"/>
      <c r="D232" s="42"/>
    </row>
    <row r="233" spans="2:4" s="27" customFormat="1">
      <c r="B233" s="42"/>
      <c r="D233" s="42"/>
    </row>
    <row r="234" spans="2:4" s="27" customFormat="1">
      <c r="B234" s="42"/>
      <c r="D234" s="42"/>
    </row>
    <row r="235" spans="2:4" s="27" customFormat="1">
      <c r="B235" s="42"/>
      <c r="D235" s="42"/>
    </row>
    <row r="236" spans="2:4" s="27" customFormat="1">
      <c r="B236" s="42"/>
      <c r="D236" s="42"/>
    </row>
    <row r="237" spans="2:4" s="27" customFormat="1">
      <c r="B237" s="42"/>
      <c r="D237" s="42"/>
    </row>
    <row r="238" spans="2:4" s="27" customFormat="1">
      <c r="B238" s="42"/>
      <c r="D238" s="42"/>
    </row>
    <row r="239" spans="2:4" s="27" customFormat="1">
      <c r="B239" s="42"/>
      <c r="D239" s="42"/>
    </row>
    <row r="240" spans="2:4" s="27" customFormat="1">
      <c r="B240" s="42"/>
      <c r="D240" s="42"/>
    </row>
    <row r="241" spans="2:4" s="27" customFormat="1">
      <c r="B241" s="42"/>
      <c r="D241" s="42"/>
    </row>
    <row r="242" spans="2:4" s="27" customFormat="1">
      <c r="B242" s="42"/>
      <c r="D242" s="42"/>
    </row>
    <row r="243" spans="2:4" s="27" customFormat="1">
      <c r="B243" s="42"/>
      <c r="D243" s="42"/>
    </row>
    <row r="244" spans="2:4" s="27" customFormat="1">
      <c r="B244" s="42"/>
      <c r="D244" s="42"/>
    </row>
    <row r="245" spans="2:4" s="27" customFormat="1">
      <c r="B245" s="42"/>
      <c r="D245" s="42"/>
    </row>
    <row r="246" spans="2:4" s="27" customFormat="1">
      <c r="B246" s="42"/>
      <c r="D246" s="42"/>
    </row>
    <row r="247" spans="2:4" s="27" customFormat="1">
      <c r="B247" s="42"/>
      <c r="D247" s="42"/>
    </row>
    <row r="248" spans="2:4" s="27" customFormat="1">
      <c r="B248" s="42"/>
      <c r="D248" s="42"/>
    </row>
    <row r="249" spans="2:4" s="27" customFormat="1">
      <c r="B249" s="42"/>
      <c r="D249" s="42"/>
    </row>
    <row r="250" spans="2:4" s="27" customFormat="1">
      <c r="B250" s="42"/>
      <c r="D250" s="42"/>
    </row>
    <row r="251" spans="2:4" s="27" customFormat="1">
      <c r="B251" s="42"/>
      <c r="D251" s="42"/>
    </row>
    <row r="252" spans="2:4" s="27" customFormat="1">
      <c r="B252" s="42"/>
      <c r="D252" s="42"/>
    </row>
    <row r="253" spans="2:4" s="27" customFormat="1">
      <c r="B253" s="42"/>
      <c r="D253" s="42"/>
    </row>
    <row r="254" spans="2:4" s="27" customFormat="1">
      <c r="B254" s="42"/>
      <c r="D254" s="42"/>
    </row>
    <row r="255" spans="2:4" s="27" customFormat="1">
      <c r="B255" s="42"/>
      <c r="D255" s="42"/>
    </row>
    <row r="256" spans="2:4" s="27" customFormat="1">
      <c r="B256" s="42"/>
      <c r="D256" s="42"/>
    </row>
    <row r="257" spans="2:4" s="27" customFormat="1">
      <c r="B257" s="42"/>
      <c r="D257" s="42"/>
    </row>
    <row r="258" spans="2:4" s="27" customFormat="1">
      <c r="B258" s="42"/>
      <c r="D258" s="42"/>
    </row>
    <row r="259" spans="2:4" s="27" customFormat="1">
      <c r="B259" s="42"/>
      <c r="D259" s="42"/>
    </row>
    <row r="260" spans="2:4" s="27" customFormat="1">
      <c r="B260" s="42"/>
      <c r="D260" s="42"/>
    </row>
    <row r="261" spans="2:4" s="27" customFormat="1">
      <c r="B261" s="42"/>
      <c r="D261" s="42"/>
    </row>
    <row r="262" spans="2:4" s="27" customFormat="1">
      <c r="B262" s="42"/>
      <c r="D262" s="42"/>
    </row>
    <row r="263" spans="2:4" s="27" customFormat="1">
      <c r="B263" s="42"/>
      <c r="D263" s="42"/>
    </row>
    <row r="264" spans="2:4" s="27" customFormat="1">
      <c r="B264" s="42"/>
      <c r="D264" s="42"/>
    </row>
    <row r="265" spans="2:4" s="27" customFormat="1">
      <c r="B265" s="42"/>
      <c r="D265" s="42"/>
    </row>
    <row r="266" spans="2:4" s="27" customFormat="1">
      <c r="B266" s="42"/>
      <c r="D266" s="42"/>
    </row>
    <row r="267" spans="2:4" s="27" customFormat="1">
      <c r="B267" s="42"/>
      <c r="D267" s="42"/>
    </row>
    <row r="268" spans="2:4" s="27" customFormat="1">
      <c r="B268" s="42"/>
      <c r="D268" s="42"/>
    </row>
    <row r="269" spans="2:4" s="27" customFormat="1">
      <c r="B269" s="42"/>
      <c r="D269" s="42"/>
    </row>
    <row r="270" spans="2:4" s="27" customFormat="1">
      <c r="B270" s="42"/>
      <c r="D270" s="42"/>
    </row>
    <row r="271" spans="2:4" s="27" customFormat="1">
      <c r="B271" s="42"/>
      <c r="D271" s="42"/>
    </row>
    <row r="272" spans="2:4" s="27" customFormat="1">
      <c r="B272" s="42"/>
      <c r="D272" s="42"/>
    </row>
    <row r="273" spans="2:4" s="27" customFormat="1">
      <c r="B273" s="42"/>
      <c r="D273" s="42"/>
    </row>
    <row r="274" spans="2:4" s="27" customFormat="1">
      <c r="B274" s="42"/>
      <c r="D274" s="42"/>
    </row>
    <row r="275" spans="2:4" s="27" customFormat="1">
      <c r="B275" s="42"/>
      <c r="D275" s="42"/>
    </row>
    <row r="276" spans="2:4" s="27" customFormat="1">
      <c r="B276" s="42"/>
      <c r="D276" s="42"/>
    </row>
    <row r="277" spans="2:4" s="27" customFormat="1">
      <c r="B277" s="42"/>
      <c r="D277" s="42"/>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B35A55734A4294892919637D5679" ma:contentTypeVersion="16" ma:contentTypeDescription="Create a new document." ma:contentTypeScope="" ma:versionID="90a9f8549841c646c9c84881a5205dd4">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3e87aa9cbe0769ac45a78059ec05762f"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Props1.xml><?xml version="1.0" encoding="utf-8"?>
<ds:datastoreItem xmlns:ds="http://schemas.openxmlformats.org/officeDocument/2006/customXml" ds:itemID="{9F72D726-ACF5-4E2D-92E2-5A76A1DBDF99}">
  <ds:schemaRefs>
    <ds:schemaRef ds:uri="http://schemas.microsoft.com/sharepoint/v3/contenttype/forms"/>
  </ds:schemaRefs>
</ds:datastoreItem>
</file>

<file path=customXml/itemProps2.xml><?xml version="1.0" encoding="utf-8"?>
<ds:datastoreItem xmlns:ds="http://schemas.openxmlformats.org/officeDocument/2006/customXml" ds:itemID="{E86401ED-5B36-41D9-8321-155532181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72275-53d7-481e-8914-54db29348cfd"/>
    <ds:schemaRef ds:uri="e439e28d-e2d6-4e78-bd3b-9d416c87ae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2FFF17-B285-4D3B-B93E-E3973B686094}">
  <ds:schemaRefs>
    <ds:schemaRef ds:uri="e439e28d-e2d6-4e78-bd3b-9d416c87ae44"/>
    <ds:schemaRef ds:uri="f3072275-53d7-481e-8914-54db29348cfd"/>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Introduction</vt:lpstr>
      <vt:lpstr>Profile</vt:lpstr>
      <vt:lpstr>A Management &amp; Monitoring</vt:lpstr>
      <vt:lpstr>B Planning &amp; Procurement</vt:lpstr>
      <vt:lpstr>C Waste &amp; Maintenance</vt:lpstr>
      <vt:lpstr>D People Management</vt:lpstr>
      <vt:lpstr>Results</vt:lpstr>
      <vt:lpstr>Glossary</vt:lpstr>
      <vt:lpstr>DG ECHO MERR</vt:lpstr>
      <vt:lpstr>SliderData</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dc:creator>
  <cp:keywords/>
  <dc:description/>
  <cp:lastModifiedBy>Renate Boere</cp:lastModifiedBy>
  <cp:revision/>
  <dcterms:created xsi:type="dcterms:W3CDTF">2023-09-11T12:14:50Z</dcterms:created>
  <dcterms:modified xsi:type="dcterms:W3CDTF">2024-03-04T16:16:53Z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0x01010097C0B35A55734A4294892919637D5679</vt:lpwstr>
  </property>
  <property fmtid="{D5CDD505-2E9C-101B-9397-08002B2CF9AE}" pid="3" name="MediaServiceImageTags">
    <vt:lpwstr/>
  </property>
</Properties>
</file>